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1.32\scambio dati\MONICA\FINANZIARIO\AMMINISTRAZIONE TRASPARENTE\PIAO\PIAO 2026 2028\"/>
    </mc:Choice>
  </mc:AlternateContent>
  <xr:revisionPtr revIDLastSave="0" documentId="8_{FB7F0C02-8051-4801-A102-9061E165A683}" xr6:coauthVersionLast="47" xr6:coauthVersionMax="47" xr10:uidLastSave="{00000000-0000-0000-0000-000000000000}"/>
  <bookViews>
    <workbookView xWindow="-120" yWindow="-120" windowWidth="29040" windowHeight="15840" firstSheet="3" activeTab="6" xr2:uid="{9B5DF31A-49BD-4B0A-ABAE-FB052559D602}"/>
  </bookViews>
  <sheets>
    <sheet name="programmazione" sheetId="3" state="hidden" r:id="rId1"/>
    <sheet name="pesatura obiettivo" sheetId="4" state="hidden" r:id="rId2"/>
    <sheet name="ATTRIBUZIONE" sheetId="2" state="hidden" r:id="rId3"/>
    <sheet name="Amm-Soc-Vig" sheetId="8" r:id="rId4"/>
    <sheet name="Finanziario" sheetId="1" r:id="rId5"/>
    <sheet name="Tecnico" sheetId="7" r:id="rId6"/>
    <sheet name="valutazione segr" sheetId="5" r:id="rId7"/>
    <sheet name="valutazione dip." sheetId="6" r:id="rId8"/>
  </sheets>
  <definedNames>
    <definedName name="_xlnm.Print_Area" localSheetId="3">'Amm-Soc-Vig'!$B$1:$T$74</definedName>
    <definedName name="_xlnm.Print_Area" localSheetId="2">ATTRIBUZIONE!$A$1:$D$73</definedName>
    <definedName name="_xlnm.Print_Area" localSheetId="4">Finanziario!$A$1:$T$73</definedName>
    <definedName name="_xlnm.Print_Area" localSheetId="1">'pesatura obiettivo'!$A$1:$AA$71</definedName>
    <definedName name="_xlnm.Print_Area" localSheetId="0">programmazione!$A$1:$S$71</definedName>
    <definedName name="_xlnm.Print_Area" localSheetId="5">Tecnico!$B$1:$T$72</definedName>
    <definedName name="_xlnm.Print_Area" localSheetId="7">'valutazione dip.'!$A$1:$L$72</definedName>
    <definedName name="_xlnm.Print_Area" localSheetId="6">'valutazione segr'!$B$1:$M$49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8" i="8" l="1"/>
  <c r="O97" i="8"/>
  <c r="O96" i="8"/>
  <c r="M91" i="8"/>
  <c r="L91" i="8"/>
  <c r="Z90" i="8"/>
  <c r="Y90" i="8"/>
  <c r="X90" i="8"/>
  <c r="W90" i="8"/>
  <c r="V90" i="8"/>
  <c r="U90" i="8"/>
  <c r="AA90" i="8" s="1"/>
  <c r="Z89" i="8"/>
  <c r="Y89" i="8"/>
  <c r="X89" i="8"/>
  <c r="W89" i="8"/>
  <c r="V89" i="8"/>
  <c r="U89" i="8"/>
  <c r="AA89" i="8" s="1"/>
  <c r="AA88" i="8"/>
  <c r="Z88" i="8"/>
  <c r="Y88" i="8"/>
  <c r="X88" i="8"/>
  <c r="W88" i="8"/>
  <c r="V88" i="8"/>
  <c r="U88" i="8"/>
  <c r="Z87" i="8"/>
  <c r="AA87" i="8" s="1"/>
  <c r="Y87" i="8"/>
  <c r="X87" i="8"/>
  <c r="W87" i="8"/>
  <c r="V87" i="8"/>
  <c r="U87" i="8"/>
  <c r="Z86" i="8"/>
  <c r="Y86" i="8"/>
  <c r="X86" i="8"/>
  <c r="W86" i="8"/>
  <c r="AA86" i="8" s="1"/>
  <c r="V86" i="8"/>
  <c r="U86" i="8"/>
  <c r="Z85" i="8"/>
  <c r="Y85" i="8"/>
  <c r="X85" i="8"/>
  <c r="W85" i="8"/>
  <c r="V85" i="8"/>
  <c r="U85" i="8"/>
  <c r="AA85" i="8" s="1"/>
  <c r="Z84" i="8"/>
  <c r="Y84" i="8"/>
  <c r="X84" i="8"/>
  <c r="W84" i="8"/>
  <c r="V84" i="8"/>
  <c r="U84" i="8"/>
  <c r="AA84" i="8" s="1"/>
  <c r="Z83" i="8"/>
  <c r="Y83" i="8"/>
  <c r="X83" i="8"/>
  <c r="W83" i="8"/>
  <c r="V83" i="8"/>
  <c r="U83" i="8"/>
  <c r="AA83" i="8" s="1"/>
  <c r="Z82" i="8"/>
  <c r="Y82" i="8"/>
  <c r="X82" i="8"/>
  <c r="W82" i="8"/>
  <c r="V82" i="8"/>
  <c r="U82" i="8"/>
  <c r="AA82" i="8" s="1"/>
  <c r="Z81" i="8"/>
  <c r="Y81" i="8"/>
  <c r="X81" i="8"/>
  <c r="W81" i="8"/>
  <c r="V81" i="8"/>
  <c r="U81" i="8"/>
  <c r="AA81" i="8" s="1"/>
  <c r="Z72" i="8"/>
  <c r="Y72" i="8"/>
  <c r="X72" i="8"/>
  <c r="W72" i="8"/>
  <c r="V72" i="8"/>
  <c r="U72" i="8"/>
  <c r="I72" i="8"/>
  <c r="Z71" i="8"/>
  <c r="Y71" i="8"/>
  <c r="X71" i="8"/>
  <c r="W71" i="8"/>
  <c r="V71" i="8"/>
  <c r="U71" i="8"/>
  <c r="I71" i="8"/>
  <c r="Z70" i="8"/>
  <c r="Y70" i="8"/>
  <c r="X70" i="8"/>
  <c r="W70" i="8"/>
  <c r="V70" i="8"/>
  <c r="U70" i="8"/>
  <c r="I70" i="8"/>
  <c r="Z69" i="8"/>
  <c r="Y69" i="8"/>
  <c r="X69" i="8"/>
  <c r="W69" i="8"/>
  <c r="V69" i="8"/>
  <c r="U69" i="8"/>
  <c r="I69" i="8"/>
  <c r="Z68" i="8"/>
  <c r="Y68" i="8"/>
  <c r="X68" i="8"/>
  <c r="W68" i="8"/>
  <c r="V68" i="8"/>
  <c r="U68" i="8"/>
  <c r="I68" i="8"/>
  <c r="Z67" i="8"/>
  <c r="Y67" i="8"/>
  <c r="X67" i="8"/>
  <c r="W67" i="8"/>
  <c r="V67" i="8"/>
  <c r="U67" i="8"/>
  <c r="I67" i="8"/>
  <c r="Z66" i="8"/>
  <c r="Y66" i="8"/>
  <c r="X66" i="8"/>
  <c r="W66" i="8"/>
  <c r="V66" i="8"/>
  <c r="U66" i="8"/>
  <c r="I66" i="8"/>
  <c r="Z65" i="8"/>
  <c r="Y65" i="8"/>
  <c r="X65" i="8"/>
  <c r="W65" i="8"/>
  <c r="V65" i="8"/>
  <c r="U65" i="8"/>
  <c r="I65" i="8"/>
  <c r="Z64" i="8"/>
  <c r="Y64" i="8"/>
  <c r="X64" i="8"/>
  <c r="W64" i="8"/>
  <c r="V64" i="8"/>
  <c r="U64" i="8"/>
  <c r="I64" i="8"/>
  <c r="Z63" i="8"/>
  <c r="Y63" i="8"/>
  <c r="X63" i="8"/>
  <c r="W63" i="8"/>
  <c r="V63" i="8"/>
  <c r="U63" i="8"/>
  <c r="I63" i="8"/>
  <c r="Z62" i="8"/>
  <c r="Y62" i="8"/>
  <c r="X62" i="8"/>
  <c r="W62" i="8"/>
  <c r="V62" i="8"/>
  <c r="U62" i="8"/>
  <c r="I62" i="8"/>
  <c r="Z61" i="8"/>
  <c r="Y61" i="8"/>
  <c r="X61" i="8"/>
  <c r="W61" i="8"/>
  <c r="V61" i="8"/>
  <c r="U61" i="8"/>
  <c r="I61" i="8"/>
  <c r="Z60" i="8"/>
  <c r="Y60" i="8"/>
  <c r="X60" i="8"/>
  <c r="W60" i="8"/>
  <c r="V60" i="8"/>
  <c r="U60" i="8"/>
  <c r="I60" i="8"/>
  <c r="Z59" i="8"/>
  <c r="Y59" i="8"/>
  <c r="X59" i="8"/>
  <c r="W59" i="8"/>
  <c r="V59" i="8"/>
  <c r="U59" i="8"/>
  <c r="I59" i="8"/>
  <c r="Z58" i="8"/>
  <c r="Y58" i="8"/>
  <c r="X58" i="8"/>
  <c r="W58" i="8"/>
  <c r="V58" i="8"/>
  <c r="U58" i="8"/>
  <c r="I58" i="8"/>
  <c r="Z57" i="8"/>
  <c r="Y57" i="8"/>
  <c r="X57" i="8"/>
  <c r="W57" i="8"/>
  <c r="V57" i="8"/>
  <c r="U57" i="8"/>
  <c r="I57" i="8"/>
  <c r="Z56" i="8"/>
  <c r="Y56" i="8"/>
  <c r="X56" i="8"/>
  <c r="W56" i="8"/>
  <c r="V56" i="8"/>
  <c r="U56" i="8"/>
  <c r="I56" i="8"/>
  <c r="Z55" i="8"/>
  <c r="Y55" i="8"/>
  <c r="X55" i="8"/>
  <c r="W55" i="8"/>
  <c r="V55" i="8"/>
  <c r="U55" i="8"/>
  <c r="I55" i="8"/>
  <c r="Z54" i="8"/>
  <c r="Y54" i="8"/>
  <c r="X54" i="8"/>
  <c r="W54" i="8"/>
  <c r="V54" i="8"/>
  <c r="U54" i="8"/>
  <c r="I54" i="8"/>
  <c r="Z53" i="8"/>
  <c r="Y53" i="8"/>
  <c r="X53" i="8"/>
  <c r="W53" i="8"/>
  <c r="V53" i="8"/>
  <c r="U53" i="8"/>
  <c r="I53" i="8"/>
  <c r="Z52" i="8"/>
  <c r="Y52" i="8"/>
  <c r="X52" i="8"/>
  <c r="W52" i="8"/>
  <c r="V52" i="8"/>
  <c r="U52" i="8"/>
  <c r="I52" i="8"/>
  <c r="Z51" i="8"/>
  <c r="Y51" i="8"/>
  <c r="X51" i="8"/>
  <c r="W51" i="8"/>
  <c r="V51" i="8"/>
  <c r="U51" i="8"/>
  <c r="I51" i="8"/>
  <c r="Z50" i="8"/>
  <c r="Y50" i="8"/>
  <c r="X50" i="8"/>
  <c r="W50" i="8"/>
  <c r="V50" i="8"/>
  <c r="U50" i="8"/>
  <c r="I50" i="8"/>
  <c r="Z49" i="8"/>
  <c r="Y49" i="8"/>
  <c r="X49" i="8"/>
  <c r="W49" i="8"/>
  <c r="V49" i="8"/>
  <c r="U49" i="8"/>
  <c r="I49" i="8"/>
  <c r="Z48" i="8"/>
  <c r="Y48" i="8"/>
  <c r="X48" i="8"/>
  <c r="W48" i="8"/>
  <c r="V48" i="8"/>
  <c r="U48" i="8"/>
  <c r="I48" i="8"/>
  <c r="Z47" i="8"/>
  <c r="Y47" i="8"/>
  <c r="X47" i="8"/>
  <c r="W47" i="8"/>
  <c r="V47" i="8"/>
  <c r="U47" i="8"/>
  <c r="I47" i="8"/>
  <c r="Z46" i="8"/>
  <c r="Y46" i="8"/>
  <c r="X46" i="8"/>
  <c r="W46" i="8"/>
  <c r="V46" i="8"/>
  <c r="U46" i="8"/>
  <c r="I46" i="8"/>
  <c r="Z39" i="8"/>
  <c r="Y39" i="8"/>
  <c r="X39" i="8"/>
  <c r="W39" i="8"/>
  <c r="V39" i="8"/>
  <c r="U39" i="8"/>
  <c r="Z38" i="8"/>
  <c r="Y38" i="8"/>
  <c r="X38" i="8"/>
  <c r="W38" i="8"/>
  <c r="V38" i="8"/>
  <c r="U38" i="8"/>
  <c r="Z36" i="8"/>
  <c r="Y36" i="8"/>
  <c r="X36" i="8"/>
  <c r="W36" i="8"/>
  <c r="V36" i="8"/>
  <c r="U36" i="8"/>
  <c r="I36" i="8"/>
  <c r="Z35" i="8"/>
  <c r="Y35" i="8"/>
  <c r="X35" i="8"/>
  <c r="W35" i="8"/>
  <c r="V35" i="8"/>
  <c r="U35" i="8"/>
  <c r="I35" i="8"/>
  <c r="Z34" i="8"/>
  <c r="Y34" i="8"/>
  <c r="X34" i="8"/>
  <c r="W34" i="8"/>
  <c r="V34" i="8"/>
  <c r="U34" i="8"/>
  <c r="I34" i="8"/>
  <c r="Z33" i="8"/>
  <c r="Y33" i="8"/>
  <c r="X33" i="8"/>
  <c r="W33" i="8"/>
  <c r="V33" i="8"/>
  <c r="U33" i="8"/>
  <c r="I33" i="8"/>
  <c r="Z32" i="8"/>
  <c r="Y32" i="8"/>
  <c r="X32" i="8"/>
  <c r="W32" i="8"/>
  <c r="V32" i="8"/>
  <c r="U32" i="8"/>
  <c r="I32" i="8"/>
  <c r="Z31" i="8"/>
  <c r="Y31" i="8"/>
  <c r="X31" i="8"/>
  <c r="W31" i="8"/>
  <c r="V31" i="8"/>
  <c r="U31" i="8"/>
  <c r="I31" i="8"/>
  <c r="Z30" i="8"/>
  <c r="Y30" i="8"/>
  <c r="X30" i="8"/>
  <c r="W30" i="8"/>
  <c r="V30" i="8"/>
  <c r="U30" i="8"/>
  <c r="I30" i="8"/>
  <c r="Z29" i="8"/>
  <c r="Y29" i="8"/>
  <c r="X29" i="8"/>
  <c r="W29" i="8"/>
  <c r="V29" i="8"/>
  <c r="U29" i="8"/>
  <c r="I29" i="8"/>
  <c r="Z28" i="8"/>
  <c r="Y28" i="8"/>
  <c r="X28" i="8"/>
  <c r="W28" i="8"/>
  <c r="V28" i="8"/>
  <c r="U28" i="8"/>
  <c r="I28" i="8"/>
  <c r="Z27" i="8"/>
  <c r="Y27" i="8"/>
  <c r="X27" i="8"/>
  <c r="W27" i="8"/>
  <c r="V27" i="8"/>
  <c r="U27" i="8"/>
  <c r="I27" i="8"/>
  <c r="Z26" i="8"/>
  <c r="Y26" i="8"/>
  <c r="X26" i="8"/>
  <c r="W26" i="8"/>
  <c r="V26" i="8"/>
  <c r="U26" i="8"/>
  <c r="I26" i="8"/>
  <c r="Z25" i="8"/>
  <c r="Y25" i="8"/>
  <c r="X25" i="8"/>
  <c r="W25" i="8"/>
  <c r="V25" i="8"/>
  <c r="U25" i="8"/>
  <c r="I25" i="8"/>
  <c r="Z24" i="8"/>
  <c r="Y24" i="8"/>
  <c r="X24" i="8"/>
  <c r="W24" i="8"/>
  <c r="V24" i="8"/>
  <c r="U24" i="8"/>
  <c r="I24" i="8"/>
  <c r="Z23" i="8"/>
  <c r="Y23" i="8"/>
  <c r="X23" i="8"/>
  <c r="W23" i="8"/>
  <c r="V23" i="8"/>
  <c r="U23" i="8"/>
  <c r="I23" i="8"/>
  <c r="Z22" i="8"/>
  <c r="Y22" i="8"/>
  <c r="X22" i="8"/>
  <c r="W22" i="8"/>
  <c r="V22" i="8"/>
  <c r="U22" i="8"/>
  <c r="I22" i="8"/>
  <c r="Z21" i="8"/>
  <c r="Y21" i="8"/>
  <c r="X21" i="8"/>
  <c r="W21" i="8"/>
  <c r="V21" i="8"/>
  <c r="U21" i="8"/>
  <c r="I21" i="8"/>
  <c r="Z20" i="8"/>
  <c r="Y20" i="8"/>
  <c r="X20" i="8"/>
  <c r="W20" i="8"/>
  <c r="V20" i="8"/>
  <c r="U20" i="8"/>
  <c r="I20" i="8"/>
  <c r="Z19" i="8"/>
  <c r="Y19" i="8"/>
  <c r="X19" i="8"/>
  <c r="W19" i="8"/>
  <c r="V19" i="8"/>
  <c r="U19" i="8"/>
  <c r="I19" i="8"/>
  <c r="Z18" i="8"/>
  <c r="Y18" i="8"/>
  <c r="X18" i="8"/>
  <c r="W18" i="8"/>
  <c r="V18" i="8"/>
  <c r="U18" i="8"/>
  <c r="I18" i="8"/>
  <c r="Z17" i="8"/>
  <c r="Y17" i="8"/>
  <c r="X17" i="8"/>
  <c r="W17" i="8"/>
  <c r="V17" i="8"/>
  <c r="U17" i="8"/>
  <c r="I17" i="8"/>
  <c r="Z16" i="8"/>
  <c r="Y16" i="8"/>
  <c r="X16" i="8"/>
  <c r="W16" i="8"/>
  <c r="V16" i="8"/>
  <c r="U16" i="8"/>
  <c r="I16" i="8"/>
  <c r="Z15" i="8"/>
  <c r="Y15" i="8"/>
  <c r="X15" i="8"/>
  <c r="W15" i="8"/>
  <c r="V15" i="8"/>
  <c r="U15" i="8"/>
  <c r="I15" i="8"/>
  <c r="Z14" i="8"/>
  <c r="Y14" i="8"/>
  <c r="X14" i="8"/>
  <c r="W14" i="8"/>
  <c r="V14" i="8"/>
  <c r="U14" i="8"/>
  <c r="I14" i="8"/>
  <c r="Z13" i="8"/>
  <c r="Y13" i="8"/>
  <c r="X13" i="8"/>
  <c r="W13" i="8"/>
  <c r="V13" i="8"/>
  <c r="U13" i="8"/>
  <c r="I13" i="8"/>
  <c r="Z12" i="8"/>
  <c r="Y12" i="8"/>
  <c r="X12" i="8"/>
  <c r="W12" i="8"/>
  <c r="V12" i="8"/>
  <c r="U12" i="8"/>
  <c r="I12" i="8"/>
  <c r="Z11" i="8"/>
  <c r="Y11" i="8"/>
  <c r="X11" i="8"/>
  <c r="W11" i="8"/>
  <c r="V11" i="8"/>
  <c r="U11" i="8"/>
  <c r="I11" i="8"/>
  <c r="Z10" i="8"/>
  <c r="Y10" i="8"/>
  <c r="X10" i="8"/>
  <c r="W10" i="8"/>
  <c r="V10" i="8"/>
  <c r="U10" i="8"/>
  <c r="I10" i="8"/>
  <c r="AA91" i="8" l="1"/>
  <c r="I73" i="8"/>
  <c r="J53" i="8" s="1"/>
  <c r="L53" i="8" s="1"/>
  <c r="AA53" i="8" s="1"/>
  <c r="I37" i="8"/>
  <c r="J24" i="8" s="1"/>
  <c r="L24" i="8" s="1"/>
  <c r="AA24" i="8" s="1"/>
  <c r="J29" i="8" l="1"/>
  <c r="L29" i="8" s="1"/>
  <c r="AA29" i="8" s="1"/>
  <c r="J57" i="8"/>
  <c r="L57" i="8" s="1"/>
  <c r="AA57" i="8" s="1"/>
  <c r="J49" i="8"/>
  <c r="L49" i="8" s="1"/>
  <c r="AA49" i="8" s="1"/>
  <c r="J50" i="8"/>
  <c r="L50" i="8" s="1"/>
  <c r="AA50" i="8" s="1"/>
  <c r="J69" i="8"/>
  <c r="L69" i="8" s="1"/>
  <c r="AA69" i="8" s="1"/>
  <c r="J61" i="8"/>
  <c r="L61" i="8" s="1"/>
  <c r="AA61" i="8" s="1"/>
  <c r="J71" i="8"/>
  <c r="L71" i="8" s="1"/>
  <c r="AA71" i="8" s="1"/>
  <c r="J67" i="8"/>
  <c r="L67" i="8" s="1"/>
  <c r="AA67" i="8" s="1"/>
  <c r="J63" i="8"/>
  <c r="L63" i="8" s="1"/>
  <c r="AA63" i="8" s="1"/>
  <c r="J59" i="8"/>
  <c r="L59" i="8" s="1"/>
  <c r="AA59" i="8" s="1"/>
  <c r="J55" i="8"/>
  <c r="L55" i="8" s="1"/>
  <c r="AA55" i="8" s="1"/>
  <c r="J51" i="8"/>
  <c r="L51" i="8" s="1"/>
  <c r="AA51" i="8" s="1"/>
  <c r="J47" i="8"/>
  <c r="L47" i="8" s="1"/>
  <c r="AA47" i="8" s="1"/>
  <c r="J72" i="8"/>
  <c r="L72" i="8" s="1"/>
  <c r="AA72" i="8" s="1"/>
  <c r="J60" i="8"/>
  <c r="L60" i="8" s="1"/>
  <c r="AA60" i="8" s="1"/>
  <c r="J56" i="8"/>
  <c r="L56" i="8" s="1"/>
  <c r="AA56" i="8" s="1"/>
  <c r="J52" i="8"/>
  <c r="L52" i="8" s="1"/>
  <c r="AA52" i="8" s="1"/>
  <c r="J68" i="8"/>
  <c r="L68" i="8" s="1"/>
  <c r="AA68" i="8" s="1"/>
  <c r="J73" i="8"/>
  <c r="J64" i="8"/>
  <c r="L64" i="8" s="1"/>
  <c r="AA64" i="8" s="1"/>
  <c r="J48" i="8"/>
  <c r="L48" i="8" s="1"/>
  <c r="AA48" i="8" s="1"/>
  <c r="J20" i="8"/>
  <c r="L20" i="8" s="1"/>
  <c r="AA20" i="8" s="1"/>
  <c r="J70" i="8"/>
  <c r="L70" i="8" s="1"/>
  <c r="AA70" i="8" s="1"/>
  <c r="J35" i="8"/>
  <c r="L35" i="8" s="1"/>
  <c r="AA35" i="8" s="1"/>
  <c r="J31" i="8"/>
  <c r="L31" i="8" s="1"/>
  <c r="AA31" i="8" s="1"/>
  <c r="J27" i="8"/>
  <c r="L27" i="8" s="1"/>
  <c r="AA27" i="8" s="1"/>
  <c r="J23" i="8"/>
  <c r="L23" i="8" s="1"/>
  <c r="AA23" i="8" s="1"/>
  <c r="J19" i="8"/>
  <c r="L19" i="8" s="1"/>
  <c r="AA19" i="8" s="1"/>
  <c r="J15" i="8"/>
  <c r="L15" i="8" s="1"/>
  <c r="AA15" i="8" s="1"/>
  <c r="J11" i="8"/>
  <c r="L11" i="8" s="1"/>
  <c r="AA11" i="8" s="1"/>
  <c r="J18" i="8"/>
  <c r="L18" i="8" s="1"/>
  <c r="AA18" i="8" s="1"/>
  <c r="J10" i="8"/>
  <c r="J22" i="8"/>
  <c r="L22" i="8" s="1"/>
  <c r="AA22" i="8" s="1"/>
  <c r="J34" i="8"/>
  <c r="L34" i="8" s="1"/>
  <c r="AA34" i="8" s="1"/>
  <c r="J30" i="8"/>
  <c r="L30" i="8" s="1"/>
  <c r="AA30" i="8" s="1"/>
  <c r="J26" i="8"/>
  <c r="L26" i="8" s="1"/>
  <c r="AA26" i="8" s="1"/>
  <c r="J14" i="8"/>
  <c r="L14" i="8" s="1"/>
  <c r="AA14" i="8" s="1"/>
  <c r="J13" i="8"/>
  <c r="L13" i="8" s="1"/>
  <c r="AA13" i="8" s="1"/>
  <c r="J46" i="8"/>
  <c r="L46" i="8" s="1"/>
  <c r="J12" i="8"/>
  <c r="L12" i="8" s="1"/>
  <c r="AA12" i="8" s="1"/>
  <c r="J54" i="8"/>
  <c r="L54" i="8" s="1"/>
  <c r="AA54" i="8" s="1"/>
  <c r="J16" i="8"/>
  <c r="L16" i="8" s="1"/>
  <c r="AA16" i="8" s="1"/>
  <c r="J36" i="8"/>
  <c r="L36" i="8" s="1"/>
  <c r="AA36" i="8" s="1"/>
  <c r="J32" i="8"/>
  <c r="L32" i="8" s="1"/>
  <c r="AA32" i="8" s="1"/>
  <c r="L93" i="8"/>
  <c r="L92" i="8"/>
  <c r="L98" i="8" s="1"/>
  <c r="T98" i="8" s="1"/>
  <c r="J66" i="8"/>
  <c r="L66" i="8" s="1"/>
  <c r="AA66" i="8" s="1"/>
  <c r="J33" i="8"/>
  <c r="L33" i="8" s="1"/>
  <c r="AA33" i="8" s="1"/>
  <c r="J62" i="8"/>
  <c r="L62" i="8" s="1"/>
  <c r="AA62" i="8" s="1"/>
  <c r="J21" i="8"/>
  <c r="L21" i="8" s="1"/>
  <c r="AA21" i="8" s="1"/>
  <c r="J28" i="8"/>
  <c r="L28" i="8" s="1"/>
  <c r="AA28" i="8" s="1"/>
  <c r="J65" i="8"/>
  <c r="L65" i="8" s="1"/>
  <c r="AA65" i="8" s="1"/>
  <c r="J58" i="8"/>
  <c r="L58" i="8" s="1"/>
  <c r="AA58" i="8" s="1"/>
  <c r="J17" i="8"/>
  <c r="L17" i="8" s="1"/>
  <c r="AA17" i="8" s="1"/>
  <c r="J25" i="8"/>
  <c r="L25" i="8" s="1"/>
  <c r="AA25" i="8" s="1"/>
  <c r="L10" i="8" l="1"/>
  <c r="J37" i="8"/>
  <c r="AA46" i="8"/>
  <c r="AA74" i="8" s="1"/>
  <c r="L73" i="8"/>
  <c r="AA73" i="8" l="1"/>
  <c r="M73" i="8"/>
  <c r="L74" i="8"/>
  <c r="L97" i="8" s="1"/>
  <c r="T97" i="8" s="1"/>
  <c r="L75" i="8"/>
  <c r="AA10" i="8"/>
  <c r="AA38" i="8" s="1"/>
  <c r="L37" i="8"/>
  <c r="M37" i="8" s="1"/>
  <c r="L39" i="8" l="1"/>
  <c r="L38" i="8"/>
  <c r="L96" i="8" s="1"/>
  <c r="T96" i="8" l="1"/>
  <c r="L99" i="8"/>
  <c r="T99" i="8" s="1"/>
  <c r="O97" i="7" l="1"/>
  <c r="O96" i="7"/>
  <c r="O95" i="7"/>
  <c r="L90" i="7"/>
  <c r="M90" i="7" s="1"/>
  <c r="Z89" i="7"/>
  <c r="Y89" i="7"/>
  <c r="X89" i="7"/>
  <c r="W89" i="7"/>
  <c r="V89" i="7"/>
  <c r="U89" i="7"/>
  <c r="Z88" i="7"/>
  <c r="Y88" i="7"/>
  <c r="X88" i="7"/>
  <c r="W88" i="7"/>
  <c r="V88" i="7"/>
  <c r="U88" i="7"/>
  <c r="Z87" i="7"/>
  <c r="Y87" i="7"/>
  <c r="X87" i="7"/>
  <c r="W87" i="7"/>
  <c r="V87" i="7"/>
  <c r="U87" i="7"/>
  <c r="Z86" i="7"/>
  <c r="Y86" i="7"/>
  <c r="X86" i="7"/>
  <c r="W86" i="7"/>
  <c r="V86" i="7"/>
  <c r="U86" i="7"/>
  <c r="Z85" i="7"/>
  <c r="Y85" i="7"/>
  <c r="X85" i="7"/>
  <c r="W85" i="7"/>
  <c r="V85" i="7"/>
  <c r="U85" i="7"/>
  <c r="Z84" i="7"/>
  <c r="Y84" i="7"/>
  <c r="X84" i="7"/>
  <c r="W84" i="7"/>
  <c r="V84" i="7"/>
  <c r="U84" i="7"/>
  <c r="Z83" i="7"/>
  <c r="Y83" i="7"/>
  <c r="X83" i="7"/>
  <c r="W83" i="7"/>
  <c r="V83" i="7"/>
  <c r="U83" i="7"/>
  <c r="Z82" i="7"/>
  <c r="Y82" i="7"/>
  <c r="X82" i="7"/>
  <c r="W82" i="7"/>
  <c r="V82" i="7"/>
  <c r="U82" i="7"/>
  <c r="Z81" i="7"/>
  <c r="Y81" i="7"/>
  <c r="X81" i="7"/>
  <c r="W81" i="7"/>
  <c r="V81" i="7"/>
  <c r="U81" i="7"/>
  <c r="Z80" i="7"/>
  <c r="Y80" i="7"/>
  <c r="X80" i="7"/>
  <c r="W80" i="7"/>
  <c r="V80" i="7"/>
  <c r="U80" i="7"/>
  <c r="Z71" i="7"/>
  <c r="Y71" i="7"/>
  <c r="X71" i="7"/>
  <c r="W71" i="7"/>
  <c r="V71" i="7"/>
  <c r="U71" i="7"/>
  <c r="I71" i="7"/>
  <c r="Z70" i="7"/>
  <c r="Y70" i="7"/>
  <c r="X70" i="7"/>
  <c r="W70" i="7"/>
  <c r="V70" i="7"/>
  <c r="U70" i="7"/>
  <c r="I70" i="7"/>
  <c r="Z69" i="7"/>
  <c r="Y69" i="7"/>
  <c r="X69" i="7"/>
  <c r="W69" i="7"/>
  <c r="V69" i="7"/>
  <c r="U69" i="7"/>
  <c r="I69" i="7"/>
  <c r="Z68" i="7"/>
  <c r="Y68" i="7"/>
  <c r="X68" i="7"/>
  <c r="W68" i="7"/>
  <c r="V68" i="7"/>
  <c r="U68" i="7"/>
  <c r="I68" i="7"/>
  <c r="Z67" i="7"/>
  <c r="Y67" i="7"/>
  <c r="X67" i="7"/>
  <c r="W67" i="7"/>
  <c r="V67" i="7"/>
  <c r="U67" i="7"/>
  <c r="I67" i="7"/>
  <c r="Z66" i="7"/>
  <c r="Y66" i="7"/>
  <c r="X66" i="7"/>
  <c r="W66" i="7"/>
  <c r="V66" i="7"/>
  <c r="U66" i="7"/>
  <c r="I66" i="7"/>
  <c r="Z65" i="7"/>
  <c r="Y65" i="7"/>
  <c r="X65" i="7"/>
  <c r="W65" i="7"/>
  <c r="V65" i="7"/>
  <c r="U65" i="7"/>
  <c r="I65" i="7"/>
  <c r="Z64" i="7"/>
  <c r="Y64" i="7"/>
  <c r="X64" i="7"/>
  <c r="W64" i="7"/>
  <c r="V64" i="7"/>
  <c r="U64" i="7"/>
  <c r="I64" i="7"/>
  <c r="Z63" i="7"/>
  <c r="Y63" i="7"/>
  <c r="X63" i="7"/>
  <c r="W63" i="7"/>
  <c r="V63" i="7"/>
  <c r="U63" i="7"/>
  <c r="I63" i="7"/>
  <c r="Z62" i="7"/>
  <c r="Y62" i="7"/>
  <c r="X62" i="7"/>
  <c r="W62" i="7"/>
  <c r="V62" i="7"/>
  <c r="U62" i="7"/>
  <c r="I62" i="7"/>
  <c r="Z61" i="7"/>
  <c r="Y61" i="7"/>
  <c r="X61" i="7"/>
  <c r="W61" i="7"/>
  <c r="V61" i="7"/>
  <c r="U61" i="7"/>
  <c r="I61" i="7"/>
  <c r="Z60" i="7"/>
  <c r="Y60" i="7"/>
  <c r="X60" i="7"/>
  <c r="W60" i="7"/>
  <c r="V60" i="7"/>
  <c r="U60" i="7"/>
  <c r="I60" i="7"/>
  <c r="Z59" i="7"/>
  <c r="Y59" i="7"/>
  <c r="X59" i="7"/>
  <c r="W59" i="7"/>
  <c r="V59" i="7"/>
  <c r="U59" i="7"/>
  <c r="I59" i="7"/>
  <c r="Z58" i="7"/>
  <c r="Y58" i="7"/>
  <c r="X58" i="7"/>
  <c r="W58" i="7"/>
  <c r="V58" i="7"/>
  <c r="U58" i="7"/>
  <c r="I58" i="7"/>
  <c r="Z57" i="7"/>
  <c r="Y57" i="7"/>
  <c r="X57" i="7"/>
  <c r="W57" i="7"/>
  <c r="V57" i="7"/>
  <c r="U57" i="7"/>
  <c r="I57" i="7"/>
  <c r="Z56" i="7"/>
  <c r="Y56" i="7"/>
  <c r="X56" i="7"/>
  <c r="W56" i="7"/>
  <c r="V56" i="7"/>
  <c r="U56" i="7"/>
  <c r="I56" i="7"/>
  <c r="Z55" i="7"/>
  <c r="Y55" i="7"/>
  <c r="X55" i="7"/>
  <c r="W55" i="7"/>
  <c r="V55" i="7"/>
  <c r="U55" i="7"/>
  <c r="I55" i="7"/>
  <c r="Z54" i="7"/>
  <c r="Y54" i="7"/>
  <c r="X54" i="7"/>
  <c r="W54" i="7"/>
  <c r="V54" i="7"/>
  <c r="U54" i="7"/>
  <c r="I54" i="7"/>
  <c r="Z53" i="7"/>
  <c r="Y53" i="7"/>
  <c r="X53" i="7"/>
  <c r="W53" i="7"/>
  <c r="V53" i="7"/>
  <c r="U53" i="7"/>
  <c r="I53" i="7"/>
  <c r="Z52" i="7"/>
  <c r="Y52" i="7"/>
  <c r="X52" i="7"/>
  <c r="W52" i="7"/>
  <c r="V52" i="7"/>
  <c r="U52" i="7"/>
  <c r="I52" i="7"/>
  <c r="Z51" i="7"/>
  <c r="Y51" i="7"/>
  <c r="X51" i="7"/>
  <c r="W51" i="7"/>
  <c r="V51" i="7"/>
  <c r="U51" i="7"/>
  <c r="I51" i="7"/>
  <c r="Z50" i="7"/>
  <c r="Y50" i="7"/>
  <c r="X50" i="7"/>
  <c r="W50" i="7"/>
  <c r="V50" i="7"/>
  <c r="U50" i="7"/>
  <c r="I50" i="7"/>
  <c r="Z49" i="7"/>
  <c r="Y49" i="7"/>
  <c r="X49" i="7"/>
  <c r="W49" i="7"/>
  <c r="V49" i="7"/>
  <c r="U49" i="7"/>
  <c r="I49" i="7"/>
  <c r="Z48" i="7"/>
  <c r="Y48" i="7"/>
  <c r="X48" i="7"/>
  <c r="W48" i="7"/>
  <c r="V48" i="7"/>
  <c r="U48" i="7"/>
  <c r="I48" i="7"/>
  <c r="Z47" i="7"/>
  <c r="Y47" i="7"/>
  <c r="X47" i="7"/>
  <c r="W47" i="7"/>
  <c r="V47" i="7"/>
  <c r="U47" i="7"/>
  <c r="I47" i="7"/>
  <c r="Z46" i="7"/>
  <c r="Y46" i="7"/>
  <c r="X46" i="7"/>
  <c r="W46" i="7"/>
  <c r="V46" i="7"/>
  <c r="U46" i="7"/>
  <c r="I46" i="7"/>
  <c r="Z45" i="7"/>
  <c r="Y45" i="7"/>
  <c r="X45" i="7"/>
  <c r="W45" i="7"/>
  <c r="V45" i="7"/>
  <c r="U45" i="7"/>
  <c r="I45" i="7"/>
  <c r="Z38" i="7"/>
  <c r="Y38" i="7"/>
  <c r="X38" i="7"/>
  <c r="W38" i="7"/>
  <c r="V38" i="7"/>
  <c r="U38" i="7"/>
  <c r="Z37" i="7"/>
  <c r="Y37" i="7"/>
  <c r="X37" i="7"/>
  <c r="W37" i="7"/>
  <c r="V37" i="7"/>
  <c r="U37" i="7"/>
  <c r="Z35" i="7"/>
  <c r="Y35" i="7"/>
  <c r="X35" i="7"/>
  <c r="W35" i="7"/>
  <c r="V35" i="7"/>
  <c r="U35" i="7"/>
  <c r="I35" i="7"/>
  <c r="Z34" i="7"/>
  <c r="Y34" i="7"/>
  <c r="X34" i="7"/>
  <c r="W34" i="7"/>
  <c r="V34" i="7"/>
  <c r="U34" i="7"/>
  <c r="I34" i="7"/>
  <c r="Z33" i="7"/>
  <c r="Y33" i="7"/>
  <c r="X33" i="7"/>
  <c r="W33" i="7"/>
  <c r="V33" i="7"/>
  <c r="U33" i="7"/>
  <c r="I33" i="7"/>
  <c r="Z32" i="7"/>
  <c r="Y32" i="7"/>
  <c r="X32" i="7"/>
  <c r="W32" i="7"/>
  <c r="V32" i="7"/>
  <c r="U32" i="7"/>
  <c r="I32" i="7"/>
  <c r="Z31" i="7"/>
  <c r="Y31" i="7"/>
  <c r="X31" i="7"/>
  <c r="W31" i="7"/>
  <c r="V31" i="7"/>
  <c r="U31" i="7"/>
  <c r="I31" i="7"/>
  <c r="Z30" i="7"/>
  <c r="Y30" i="7"/>
  <c r="X30" i="7"/>
  <c r="W30" i="7"/>
  <c r="V30" i="7"/>
  <c r="U30" i="7"/>
  <c r="I30" i="7"/>
  <c r="Z29" i="7"/>
  <c r="Y29" i="7"/>
  <c r="X29" i="7"/>
  <c r="W29" i="7"/>
  <c r="V29" i="7"/>
  <c r="U29" i="7"/>
  <c r="I29" i="7"/>
  <c r="Z28" i="7"/>
  <c r="Y28" i="7"/>
  <c r="X28" i="7"/>
  <c r="W28" i="7"/>
  <c r="V28" i="7"/>
  <c r="U28" i="7"/>
  <c r="I28" i="7"/>
  <c r="Z27" i="7"/>
  <c r="Y27" i="7"/>
  <c r="X27" i="7"/>
  <c r="W27" i="7"/>
  <c r="V27" i="7"/>
  <c r="U27" i="7"/>
  <c r="I27" i="7"/>
  <c r="Z26" i="7"/>
  <c r="Y26" i="7"/>
  <c r="X26" i="7"/>
  <c r="W26" i="7"/>
  <c r="V26" i="7"/>
  <c r="U26" i="7"/>
  <c r="I26" i="7"/>
  <c r="Z25" i="7"/>
  <c r="Y25" i="7"/>
  <c r="X25" i="7"/>
  <c r="W25" i="7"/>
  <c r="V25" i="7"/>
  <c r="U25" i="7"/>
  <c r="I25" i="7"/>
  <c r="Z24" i="7"/>
  <c r="Y24" i="7"/>
  <c r="X24" i="7"/>
  <c r="W24" i="7"/>
  <c r="V24" i="7"/>
  <c r="U24" i="7"/>
  <c r="I24" i="7"/>
  <c r="Z23" i="7"/>
  <c r="Y23" i="7"/>
  <c r="X23" i="7"/>
  <c r="W23" i="7"/>
  <c r="V23" i="7"/>
  <c r="U23" i="7"/>
  <c r="I23" i="7"/>
  <c r="Z22" i="7"/>
  <c r="Y22" i="7"/>
  <c r="X22" i="7"/>
  <c r="W22" i="7"/>
  <c r="V22" i="7"/>
  <c r="U22" i="7"/>
  <c r="I22" i="7"/>
  <c r="Z21" i="7"/>
  <c r="Y21" i="7"/>
  <c r="X21" i="7"/>
  <c r="W21" i="7"/>
  <c r="V21" i="7"/>
  <c r="U21" i="7"/>
  <c r="I21" i="7"/>
  <c r="Z20" i="7"/>
  <c r="Y20" i="7"/>
  <c r="X20" i="7"/>
  <c r="W20" i="7"/>
  <c r="V20" i="7"/>
  <c r="U20" i="7"/>
  <c r="I20" i="7"/>
  <c r="Z19" i="7"/>
  <c r="Y19" i="7"/>
  <c r="X19" i="7"/>
  <c r="W19" i="7"/>
  <c r="V19" i="7"/>
  <c r="U19" i="7"/>
  <c r="I19" i="7"/>
  <c r="Z18" i="7"/>
  <c r="Y18" i="7"/>
  <c r="X18" i="7"/>
  <c r="W18" i="7"/>
  <c r="V18" i="7"/>
  <c r="U18" i="7"/>
  <c r="I18" i="7"/>
  <c r="Z17" i="7"/>
  <c r="Y17" i="7"/>
  <c r="X17" i="7"/>
  <c r="W17" i="7"/>
  <c r="V17" i="7"/>
  <c r="U17" i="7"/>
  <c r="I17" i="7"/>
  <c r="Z16" i="7"/>
  <c r="Y16" i="7"/>
  <c r="X16" i="7"/>
  <c r="W16" i="7"/>
  <c r="V16" i="7"/>
  <c r="U16" i="7"/>
  <c r="I16" i="7"/>
  <c r="Z15" i="7"/>
  <c r="Y15" i="7"/>
  <c r="X15" i="7"/>
  <c r="W15" i="7"/>
  <c r="V15" i="7"/>
  <c r="U15" i="7"/>
  <c r="I15" i="7"/>
  <c r="Z14" i="7"/>
  <c r="Y14" i="7"/>
  <c r="X14" i="7"/>
  <c r="W14" i="7"/>
  <c r="V14" i="7"/>
  <c r="U14" i="7"/>
  <c r="I14" i="7"/>
  <c r="Z13" i="7"/>
  <c r="Y13" i="7"/>
  <c r="X13" i="7"/>
  <c r="W13" i="7"/>
  <c r="V13" i="7"/>
  <c r="U13" i="7"/>
  <c r="I13" i="7"/>
  <c r="Z12" i="7"/>
  <c r="Y12" i="7"/>
  <c r="X12" i="7"/>
  <c r="W12" i="7"/>
  <c r="V12" i="7"/>
  <c r="U12" i="7"/>
  <c r="I12" i="7"/>
  <c r="Z11" i="7"/>
  <c r="Y11" i="7"/>
  <c r="X11" i="7"/>
  <c r="W11" i="7"/>
  <c r="V11" i="7"/>
  <c r="U11" i="7"/>
  <c r="I11" i="7"/>
  <c r="Z10" i="7"/>
  <c r="Y10" i="7"/>
  <c r="X10" i="7"/>
  <c r="W10" i="7"/>
  <c r="V10" i="7"/>
  <c r="U10" i="7"/>
  <c r="I10" i="7"/>
  <c r="AA88" i="7" l="1"/>
  <c r="AA80" i="7"/>
  <c r="AA85" i="7"/>
  <c r="AA83" i="7"/>
  <c r="AA81" i="7"/>
  <c r="AA86" i="7"/>
  <c r="AA89" i="7"/>
  <c r="AA84" i="7"/>
  <c r="AA82" i="7"/>
  <c r="AA87" i="7"/>
  <c r="I36" i="7"/>
  <c r="J25" i="7" s="1"/>
  <c r="L25" i="7" s="1"/>
  <c r="AA25" i="7" s="1"/>
  <c r="I72" i="7"/>
  <c r="J51" i="7" l="1"/>
  <c r="L51" i="7" s="1"/>
  <c r="AA51" i="7" s="1"/>
  <c r="AA90" i="7"/>
  <c r="J34" i="7"/>
  <c r="L34" i="7" s="1"/>
  <c r="AA34" i="7" s="1"/>
  <c r="J22" i="7"/>
  <c r="L22" i="7" s="1"/>
  <c r="AA22" i="7" s="1"/>
  <c r="J26" i="7"/>
  <c r="L26" i="7" s="1"/>
  <c r="AA26" i="7" s="1"/>
  <c r="J29" i="7"/>
  <c r="L29" i="7" s="1"/>
  <c r="AA29" i="7" s="1"/>
  <c r="J21" i="7"/>
  <c r="L21" i="7" s="1"/>
  <c r="AA21" i="7" s="1"/>
  <c r="J30" i="7"/>
  <c r="L30" i="7" s="1"/>
  <c r="AA30" i="7" s="1"/>
  <c r="J57" i="7"/>
  <c r="L57" i="7" s="1"/>
  <c r="AA57" i="7" s="1"/>
  <c r="J47" i="7"/>
  <c r="L47" i="7" s="1"/>
  <c r="AA47" i="7" s="1"/>
  <c r="J65" i="7"/>
  <c r="L65" i="7" s="1"/>
  <c r="AA65" i="7" s="1"/>
  <c r="J70" i="7"/>
  <c r="L70" i="7" s="1"/>
  <c r="AA70" i="7" s="1"/>
  <c r="J66" i="7"/>
  <c r="L66" i="7" s="1"/>
  <c r="AA66" i="7" s="1"/>
  <c r="J62" i="7"/>
  <c r="L62" i="7" s="1"/>
  <c r="AA62" i="7" s="1"/>
  <c r="J58" i="7"/>
  <c r="L58" i="7" s="1"/>
  <c r="AA58" i="7" s="1"/>
  <c r="J54" i="7"/>
  <c r="L54" i="7" s="1"/>
  <c r="AA54" i="7" s="1"/>
  <c r="J50" i="7"/>
  <c r="L50" i="7" s="1"/>
  <c r="AA50" i="7" s="1"/>
  <c r="J46" i="7"/>
  <c r="L46" i="7" s="1"/>
  <c r="AA46" i="7" s="1"/>
  <c r="J68" i="7"/>
  <c r="L68" i="7" s="1"/>
  <c r="AA68" i="7" s="1"/>
  <c r="J48" i="7"/>
  <c r="L48" i="7" s="1"/>
  <c r="AA48" i="7" s="1"/>
  <c r="J64" i="7"/>
  <c r="L64" i="7" s="1"/>
  <c r="AA64" i="7" s="1"/>
  <c r="J60" i="7"/>
  <c r="L60" i="7" s="1"/>
  <c r="AA60" i="7" s="1"/>
  <c r="J72" i="7"/>
  <c r="J56" i="7"/>
  <c r="L56" i="7" s="1"/>
  <c r="AA56" i="7" s="1"/>
  <c r="J52" i="7"/>
  <c r="L52" i="7" s="1"/>
  <c r="AA52" i="7" s="1"/>
  <c r="J28" i="7"/>
  <c r="L28" i="7" s="1"/>
  <c r="AA28" i="7" s="1"/>
  <c r="J24" i="7"/>
  <c r="L24" i="7" s="1"/>
  <c r="AA24" i="7" s="1"/>
  <c r="J15" i="7"/>
  <c r="L15" i="7" s="1"/>
  <c r="AA15" i="7" s="1"/>
  <c r="J49" i="7"/>
  <c r="L49" i="7" s="1"/>
  <c r="AA49" i="7" s="1"/>
  <c r="J11" i="7"/>
  <c r="L11" i="7" s="1"/>
  <c r="AA11" i="7" s="1"/>
  <c r="J61" i="7"/>
  <c r="L61" i="7" s="1"/>
  <c r="AA61" i="7" s="1"/>
  <c r="J14" i="7"/>
  <c r="L14" i="7" s="1"/>
  <c r="AA14" i="7" s="1"/>
  <c r="J18" i="7"/>
  <c r="L18" i="7" s="1"/>
  <c r="AA18" i="7" s="1"/>
  <c r="J20" i="7"/>
  <c r="L20" i="7" s="1"/>
  <c r="AA20" i="7" s="1"/>
  <c r="J69" i="7"/>
  <c r="L69" i="7" s="1"/>
  <c r="AA69" i="7" s="1"/>
  <c r="J35" i="7"/>
  <c r="L35" i="7" s="1"/>
  <c r="AA35" i="7" s="1"/>
  <c r="J31" i="7"/>
  <c r="L31" i="7" s="1"/>
  <c r="AA31" i="7" s="1"/>
  <c r="J12" i="7"/>
  <c r="L12" i="7" s="1"/>
  <c r="AA12" i="7" s="1"/>
  <c r="J27" i="7"/>
  <c r="L27" i="7" s="1"/>
  <c r="AA27" i="7" s="1"/>
  <c r="J19" i="7"/>
  <c r="L19" i="7" s="1"/>
  <c r="AA19" i="7" s="1"/>
  <c r="J16" i="7"/>
  <c r="L16" i="7" s="1"/>
  <c r="AA16" i="7" s="1"/>
  <c r="J23" i="7"/>
  <c r="L23" i="7" s="1"/>
  <c r="AA23" i="7" s="1"/>
  <c r="J71" i="7"/>
  <c r="L71" i="7" s="1"/>
  <c r="AA71" i="7" s="1"/>
  <c r="J13" i="7"/>
  <c r="L13" i="7" s="1"/>
  <c r="AA13" i="7" s="1"/>
  <c r="J17" i="7"/>
  <c r="L17" i="7" s="1"/>
  <c r="AA17" i="7" s="1"/>
  <c r="J33" i="7"/>
  <c r="L33" i="7" s="1"/>
  <c r="AA33" i="7" s="1"/>
  <c r="J63" i="7"/>
  <c r="L63" i="7" s="1"/>
  <c r="AA63" i="7" s="1"/>
  <c r="J32" i="7"/>
  <c r="L32" i="7" s="1"/>
  <c r="AA32" i="7" s="1"/>
  <c r="J67" i="7"/>
  <c r="L67" i="7" s="1"/>
  <c r="AA67" i="7" s="1"/>
  <c r="J10" i="7"/>
  <c r="J55" i="7"/>
  <c r="L55" i="7" s="1"/>
  <c r="AA55" i="7" s="1"/>
  <c r="J45" i="7"/>
  <c r="L45" i="7" s="1"/>
  <c r="L91" i="7"/>
  <c r="L97" i="7" s="1"/>
  <c r="T97" i="7" s="1"/>
  <c r="L92" i="7"/>
  <c r="J59" i="7"/>
  <c r="L59" i="7" s="1"/>
  <c r="AA59" i="7" s="1"/>
  <c r="J53" i="7"/>
  <c r="L53" i="7" s="1"/>
  <c r="AA53" i="7" s="1"/>
  <c r="L10" i="7" l="1"/>
  <c r="J36" i="7"/>
  <c r="AA45" i="7"/>
  <c r="AA73" i="7" s="1"/>
  <c r="L72" i="7"/>
  <c r="L73" i="7" l="1"/>
  <c r="L96" i="7" s="1"/>
  <c r="T96" i="7" s="1"/>
  <c r="L74" i="7"/>
  <c r="AA72" i="7"/>
  <c r="M72" i="7"/>
  <c r="L36" i="7"/>
  <c r="M36" i="7" s="1"/>
  <c r="AA10" i="7"/>
  <c r="AA37" i="7" s="1"/>
  <c r="L38" i="7" l="1"/>
  <c r="L37" i="7"/>
  <c r="L95" i="7" s="1"/>
  <c r="T95" i="7" l="1"/>
  <c r="L98" i="7"/>
  <c r="T98" i="7" s="1"/>
  <c r="D64" i="6" l="1"/>
  <c r="Q63" i="6"/>
  <c r="P63" i="6"/>
  <c r="O63" i="6"/>
  <c r="N63" i="6"/>
  <c r="M63" i="6"/>
  <c r="T61" i="5"/>
  <c r="M59" i="6"/>
  <c r="N59" i="6"/>
  <c r="O59" i="6"/>
  <c r="P59" i="6"/>
  <c r="Q59" i="6"/>
  <c r="S59" i="6"/>
  <c r="M60" i="6"/>
  <c r="N60" i="6"/>
  <c r="O60" i="6"/>
  <c r="P60" i="6"/>
  <c r="Q60" i="6"/>
  <c r="M61" i="6"/>
  <c r="N61" i="6"/>
  <c r="O61" i="6"/>
  <c r="P61" i="6"/>
  <c r="Q61" i="6"/>
  <c r="M62" i="6"/>
  <c r="N62" i="6"/>
  <c r="O62" i="6"/>
  <c r="P62" i="6"/>
  <c r="Q62" i="6"/>
  <c r="Q58" i="6"/>
  <c r="P58" i="6"/>
  <c r="O58" i="6"/>
  <c r="N58" i="6"/>
  <c r="M58" i="6"/>
  <c r="M12" i="6"/>
  <c r="N12" i="6"/>
  <c r="O12" i="6"/>
  <c r="P12" i="6"/>
  <c r="Q12" i="6"/>
  <c r="M13" i="6"/>
  <c r="N13" i="6"/>
  <c r="O13" i="6"/>
  <c r="P13" i="6"/>
  <c r="Q13" i="6"/>
  <c r="M14" i="6"/>
  <c r="N14" i="6"/>
  <c r="O14" i="6"/>
  <c r="P14" i="6"/>
  <c r="Q14" i="6"/>
  <c r="M15" i="6"/>
  <c r="N15" i="6"/>
  <c r="O15" i="6"/>
  <c r="P15" i="6"/>
  <c r="Q15" i="6"/>
  <c r="S15" i="6"/>
  <c r="M16" i="6"/>
  <c r="N16" i="6"/>
  <c r="O16" i="6"/>
  <c r="P16" i="6"/>
  <c r="Q16" i="6"/>
  <c r="M17" i="6"/>
  <c r="N17" i="6"/>
  <c r="O17" i="6"/>
  <c r="P17" i="6"/>
  <c r="Q17" i="6"/>
  <c r="M18" i="6"/>
  <c r="N18" i="6"/>
  <c r="O18" i="6"/>
  <c r="P18" i="6"/>
  <c r="Q18" i="6"/>
  <c r="M19" i="6"/>
  <c r="S19" i="6" s="1"/>
  <c r="N19" i="6"/>
  <c r="O19" i="6"/>
  <c r="P19" i="6"/>
  <c r="Q19" i="6"/>
  <c r="M20" i="6"/>
  <c r="N20" i="6"/>
  <c r="O20" i="6"/>
  <c r="P20" i="6"/>
  <c r="Q20" i="6"/>
  <c r="M21" i="6"/>
  <c r="N21" i="6"/>
  <c r="O21" i="6"/>
  <c r="P21" i="6"/>
  <c r="Q21" i="6"/>
  <c r="M22" i="6"/>
  <c r="N22" i="6"/>
  <c r="O22" i="6"/>
  <c r="P22" i="6"/>
  <c r="Q22" i="6"/>
  <c r="M23" i="6"/>
  <c r="N23" i="6"/>
  <c r="O23" i="6"/>
  <c r="P23" i="6"/>
  <c r="Q23" i="6"/>
  <c r="N11" i="6"/>
  <c r="O11" i="6"/>
  <c r="P11" i="6"/>
  <c r="Q11" i="6"/>
  <c r="M11" i="6"/>
  <c r="M34" i="6"/>
  <c r="N34" i="6"/>
  <c r="O34" i="6"/>
  <c r="P34" i="6"/>
  <c r="Q34" i="6"/>
  <c r="M35" i="6"/>
  <c r="N35" i="6"/>
  <c r="O35" i="6"/>
  <c r="P35" i="6"/>
  <c r="Q35" i="6"/>
  <c r="M36" i="6"/>
  <c r="N36" i="6"/>
  <c r="O36" i="6"/>
  <c r="P36" i="6"/>
  <c r="Q36" i="6"/>
  <c r="M37" i="6"/>
  <c r="S37" i="6" s="1"/>
  <c r="N37" i="6"/>
  <c r="O37" i="6"/>
  <c r="P37" i="6"/>
  <c r="Q37" i="6"/>
  <c r="M38" i="6"/>
  <c r="N38" i="6"/>
  <c r="O38" i="6"/>
  <c r="P38" i="6"/>
  <c r="Q38" i="6"/>
  <c r="M39" i="6"/>
  <c r="N39" i="6"/>
  <c r="O39" i="6"/>
  <c r="P39" i="6"/>
  <c r="Q39" i="6"/>
  <c r="M40" i="6"/>
  <c r="N40" i="6"/>
  <c r="O40" i="6"/>
  <c r="P40" i="6"/>
  <c r="Q40" i="6"/>
  <c r="M41" i="6"/>
  <c r="N41" i="6"/>
  <c r="O41" i="6"/>
  <c r="P41" i="6"/>
  <c r="Q41" i="6"/>
  <c r="M42" i="6"/>
  <c r="N42" i="6"/>
  <c r="O42" i="6"/>
  <c r="P42" i="6"/>
  <c r="Q42" i="6"/>
  <c r="M43" i="6"/>
  <c r="N43" i="6"/>
  <c r="O43" i="6"/>
  <c r="P43" i="6"/>
  <c r="Q43" i="6"/>
  <c r="M44" i="6"/>
  <c r="N44" i="6"/>
  <c r="O44" i="6"/>
  <c r="P44" i="6"/>
  <c r="Q44" i="6"/>
  <c r="M45" i="6"/>
  <c r="N45" i="6"/>
  <c r="O45" i="6"/>
  <c r="P45" i="6"/>
  <c r="Q45" i="6"/>
  <c r="M46" i="6"/>
  <c r="N46" i="6"/>
  <c r="O46" i="6"/>
  <c r="P46" i="6"/>
  <c r="Q46" i="6"/>
  <c r="M47" i="6"/>
  <c r="N47" i="6"/>
  <c r="O47" i="6"/>
  <c r="P47" i="6"/>
  <c r="Q47" i="6"/>
  <c r="M48" i="6"/>
  <c r="N48" i="6"/>
  <c r="O48" i="6"/>
  <c r="P48" i="6"/>
  <c r="Q48" i="6"/>
  <c r="M49" i="6"/>
  <c r="N49" i="6"/>
  <c r="O49" i="6"/>
  <c r="P49" i="6"/>
  <c r="Q49" i="6"/>
  <c r="N33" i="6"/>
  <c r="O33" i="6"/>
  <c r="P33" i="6"/>
  <c r="Q33" i="6"/>
  <c r="M33" i="6"/>
  <c r="G71" i="6"/>
  <c r="G70" i="6"/>
  <c r="G69" i="6"/>
  <c r="H69" i="5"/>
  <c r="H68" i="5"/>
  <c r="H67" i="5"/>
  <c r="N58" i="5"/>
  <c r="O58" i="5"/>
  <c r="P58" i="5"/>
  <c r="Q58" i="5"/>
  <c r="R58" i="5"/>
  <c r="T58" i="5" s="1"/>
  <c r="N59" i="5"/>
  <c r="O59" i="5"/>
  <c r="P59" i="5"/>
  <c r="Q59" i="5"/>
  <c r="R59" i="5"/>
  <c r="T59" i="5" s="1"/>
  <c r="N60" i="5"/>
  <c r="O60" i="5"/>
  <c r="P60" i="5"/>
  <c r="Q60" i="5"/>
  <c r="R60" i="5"/>
  <c r="T60" i="5" s="1"/>
  <c r="N61" i="5"/>
  <c r="O61" i="5"/>
  <c r="P61" i="5"/>
  <c r="Q61" i="5"/>
  <c r="R61" i="5"/>
  <c r="R57" i="5"/>
  <c r="T57" i="5" s="1"/>
  <c r="Q57" i="5"/>
  <c r="P57" i="5"/>
  <c r="O57" i="5"/>
  <c r="N57" i="5"/>
  <c r="N11" i="5"/>
  <c r="T11" i="5" s="1"/>
  <c r="O11" i="5"/>
  <c r="P11" i="5"/>
  <c r="Q11" i="5"/>
  <c r="R11" i="5"/>
  <c r="N12" i="5"/>
  <c r="O12" i="5"/>
  <c r="P12" i="5"/>
  <c r="Q12" i="5"/>
  <c r="R12" i="5"/>
  <c r="N13" i="5"/>
  <c r="O13" i="5"/>
  <c r="P13" i="5"/>
  <c r="Q13" i="5"/>
  <c r="R13" i="5"/>
  <c r="N14" i="5"/>
  <c r="O14" i="5"/>
  <c r="P14" i="5"/>
  <c r="Q14" i="5"/>
  <c r="R14" i="5"/>
  <c r="N15" i="5"/>
  <c r="O15" i="5"/>
  <c r="P15" i="5"/>
  <c r="Q15" i="5"/>
  <c r="R15" i="5"/>
  <c r="N16" i="5"/>
  <c r="O16" i="5"/>
  <c r="P16" i="5"/>
  <c r="Q16" i="5"/>
  <c r="R16" i="5"/>
  <c r="N17" i="5"/>
  <c r="O17" i="5"/>
  <c r="P17" i="5"/>
  <c r="Q17" i="5"/>
  <c r="R17" i="5"/>
  <c r="N18" i="5"/>
  <c r="O18" i="5"/>
  <c r="P18" i="5"/>
  <c r="Q18" i="5"/>
  <c r="R18" i="5"/>
  <c r="N19" i="5"/>
  <c r="O19" i="5"/>
  <c r="P19" i="5"/>
  <c r="Q19" i="5"/>
  <c r="R19" i="5"/>
  <c r="N20" i="5"/>
  <c r="O20" i="5"/>
  <c r="P20" i="5"/>
  <c r="Q20" i="5"/>
  <c r="R20" i="5"/>
  <c r="N21" i="5"/>
  <c r="O21" i="5"/>
  <c r="P21" i="5"/>
  <c r="Q21" i="5"/>
  <c r="R21" i="5"/>
  <c r="N22" i="5"/>
  <c r="O22" i="5"/>
  <c r="P22" i="5"/>
  <c r="Q22" i="5"/>
  <c r="R22" i="5"/>
  <c r="R10" i="5"/>
  <c r="Q10" i="5"/>
  <c r="P10" i="5"/>
  <c r="O10" i="5"/>
  <c r="N10" i="5"/>
  <c r="N33" i="5"/>
  <c r="T33" i="5" s="1"/>
  <c r="O33" i="5"/>
  <c r="P33" i="5"/>
  <c r="Q33" i="5"/>
  <c r="R33" i="5"/>
  <c r="N34" i="5"/>
  <c r="O34" i="5"/>
  <c r="P34" i="5"/>
  <c r="Q34" i="5"/>
  <c r="R34" i="5"/>
  <c r="N35" i="5"/>
  <c r="O35" i="5"/>
  <c r="P35" i="5"/>
  <c r="Q35" i="5"/>
  <c r="R35" i="5"/>
  <c r="N36" i="5"/>
  <c r="O36" i="5"/>
  <c r="P36" i="5"/>
  <c r="Q36" i="5"/>
  <c r="R36" i="5"/>
  <c r="N37" i="5"/>
  <c r="O37" i="5"/>
  <c r="P37" i="5"/>
  <c r="Q37" i="5"/>
  <c r="R37" i="5"/>
  <c r="N38" i="5"/>
  <c r="O38" i="5"/>
  <c r="P38" i="5"/>
  <c r="Q38" i="5"/>
  <c r="R38" i="5"/>
  <c r="T38" i="5" s="1"/>
  <c r="N39" i="5"/>
  <c r="O39" i="5"/>
  <c r="P39" i="5"/>
  <c r="Q39" i="5"/>
  <c r="R39" i="5"/>
  <c r="N40" i="5"/>
  <c r="O40" i="5"/>
  <c r="P40" i="5"/>
  <c r="Q40" i="5"/>
  <c r="R40" i="5"/>
  <c r="N41" i="5"/>
  <c r="O41" i="5"/>
  <c r="P41" i="5"/>
  <c r="Q41" i="5"/>
  <c r="R41" i="5"/>
  <c r="N42" i="5"/>
  <c r="O42" i="5"/>
  <c r="P42" i="5"/>
  <c r="Q42" i="5"/>
  <c r="R42" i="5"/>
  <c r="N43" i="5"/>
  <c r="O43" i="5"/>
  <c r="P43" i="5"/>
  <c r="Q43" i="5"/>
  <c r="R43" i="5"/>
  <c r="N44" i="5"/>
  <c r="T44" i="5" s="1"/>
  <c r="O44" i="5"/>
  <c r="P44" i="5"/>
  <c r="Q44" i="5"/>
  <c r="R44" i="5"/>
  <c r="N45" i="5"/>
  <c r="O45" i="5"/>
  <c r="P45" i="5"/>
  <c r="Q45" i="5"/>
  <c r="R45" i="5"/>
  <c r="N46" i="5"/>
  <c r="O46" i="5"/>
  <c r="P46" i="5"/>
  <c r="Q46" i="5"/>
  <c r="R46" i="5"/>
  <c r="T46" i="5" s="1"/>
  <c r="N47" i="5"/>
  <c r="O47" i="5"/>
  <c r="P47" i="5"/>
  <c r="Q47" i="5"/>
  <c r="R47" i="5"/>
  <c r="N48" i="5"/>
  <c r="O48" i="5"/>
  <c r="P48" i="5"/>
  <c r="Q48" i="5"/>
  <c r="R48" i="5"/>
  <c r="R32" i="5"/>
  <c r="T32" i="5" s="1"/>
  <c r="Q32" i="5"/>
  <c r="P32" i="5"/>
  <c r="O32" i="5"/>
  <c r="N32" i="5"/>
  <c r="O98" i="1"/>
  <c r="O97" i="1"/>
  <c r="O96" i="1"/>
  <c r="U82" i="1"/>
  <c r="V82" i="1"/>
  <c r="W82" i="1"/>
  <c r="X82" i="1"/>
  <c r="Y82" i="1"/>
  <c r="Z82" i="1"/>
  <c r="U83" i="1"/>
  <c r="V83" i="1"/>
  <c r="W83" i="1"/>
  <c r="X83" i="1"/>
  <c r="Y83" i="1"/>
  <c r="Z83" i="1"/>
  <c r="U84" i="1"/>
  <c r="V84" i="1"/>
  <c r="W84" i="1"/>
  <c r="X84" i="1"/>
  <c r="Y84" i="1"/>
  <c r="Z84" i="1"/>
  <c r="U85" i="1"/>
  <c r="V85" i="1"/>
  <c r="W85" i="1"/>
  <c r="X85" i="1"/>
  <c r="Y85" i="1"/>
  <c r="Z85" i="1"/>
  <c r="U86" i="1"/>
  <c r="V86" i="1"/>
  <c r="W86" i="1"/>
  <c r="X86" i="1"/>
  <c r="Y86" i="1"/>
  <c r="Z86" i="1"/>
  <c r="U87" i="1"/>
  <c r="V87" i="1"/>
  <c r="W87" i="1"/>
  <c r="X87" i="1"/>
  <c r="Y87" i="1"/>
  <c r="Z87" i="1"/>
  <c r="U88" i="1"/>
  <c r="V88" i="1"/>
  <c r="W88" i="1"/>
  <c r="X88" i="1"/>
  <c r="Y88" i="1"/>
  <c r="Z88" i="1"/>
  <c r="U89" i="1"/>
  <c r="V89" i="1"/>
  <c r="W89" i="1"/>
  <c r="X89" i="1"/>
  <c r="Y89" i="1"/>
  <c r="Z89" i="1"/>
  <c r="U90" i="1"/>
  <c r="V90" i="1"/>
  <c r="W90" i="1"/>
  <c r="X90" i="1"/>
  <c r="Y90" i="1"/>
  <c r="Z90" i="1"/>
  <c r="Z81" i="1"/>
  <c r="Y81" i="1"/>
  <c r="X81" i="1"/>
  <c r="W81" i="1"/>
  <c r="V81" i="1"/>
  <c r="U81" i="1"/>
  <c r="U47" i="1"/>
  <c r="V47" i="1"/>
  <c r="W47" i="1"/>
  <c r="X47" i="1"/>
  <c r="Y47" i="1"/>
  <c r="Z47" i="1"/>
  <c r="U48" i="1"/>
  <c r="V48" i="1"/>
  <c r="W48" i="1"/>
  <c r="X48" i="1"/>
  <c r="Y48" i="1"/>
  <c r="Z48" i="1"/>
  <c r="U49" i="1"/>
  <c r="V49" i="1"/>
  <c r="W49" i="1"/>
  <c r="X49" i="1"/>
  <c r="Y49" i="1"/>
  <c r="Z49" i="1"/>
  <c r="U50" i="1"/>
  <c r="V50" i="1"/>
  <c r="W50" i="1"/>
  <c r="X50" i="1"/>
  <c r="Y50" i="1"/>
  <c r="Z50" i="1"/>
  <c r="U51" i="1"/>
  <c r="V51" i="1"/>
  <c r="W51" i="1"/>
  <c r="X51" i="1"/>
  <c r="Y51" i="1"/>
  <c r="Z51" i="1"/>
  <c r="U52" i="1"/>
  <c r="V52" i="1"/>
  <c r="W52" i="1"/>
  <c r="X52" i="1"/>
  <c r="Y52" i="1"/>
  <c r="Z52" i="1"/>
  <c r="U53" i="1"/>
  <c r="V53" i="1"/>
  <c r="W53" i="1"/>
  <c r="X53" i="1"/>
  <c r="Y53" i="1"/>
  <c r="Z53" i="1"/>
  <c r="U54" i="1"/>
  <c r="V54" i="1"/>
  <c r="W54" i="1"/>
  <c r="X54" i="1"/>
  <c r="Y54" i="1"/>
  <c r="Z54" i="1"/>
  <c r="U55" i="1"/>
  <c r="V55" i="1"/>
  <c r="W55" i="1"/>
  <c r="X55" i="1"/>
  <c r="Y55" i="1"/>
  <c r="Z55" i="1"/>
  <c r="U56" i="1"/>
  <c r="V56" i="1"/>
  <c r="W56" i="1"/>
  <c r="X56" i="1"/>
  <c r="Y56" i="1"/>
  <c r="Z56" i="1"/>
  <c r="U57" i="1"/>
  <c r="V57" i="1"/>
  <c r="W57" i="1"/>
  <c r="X57" i="1"/>
  <c r="Y57" i="1"/>
  <c r="Z57" i="1"/>
  <c r="U58" i="1"/>
  <c r="V58" i="1"/>
  <c r="W58" i="1"/>
  <c r="X58" i="1"/>
  <c r="Y58" i="1"/>
  <c r="Z58" i="1"/>
  <c r="U59" i="1"/>
  <c r="V59" i="1"/>
  <c r="W59" i="1"/>
  <c r="X59" i="1"/>
  <c r="Y59" i="1"/>
  <c r="Z59" i="1"/>
  <c r="U60" i="1"/>
  <c r="V60" i="1"/>
  <c r="W60" i="1"/>
  <c r="X60" i="1"/>
  <c r="Y60" i="1"/>
  <c r="Z60" i="1"/>
  <c r="U61" i="1"/>
  <c r="V61" i="1"/>
  <c r="W61" i="1"/>
  <c r="X61" i="1"/>
  <c r="Y61" i="1"/>
  <c r="Z61" i="1"/>
  <c r="U62" i="1"/>
  <c r="V62" i="1"/>
  <c r="W62" i="1"/>
  <c r="X62" i="1"/>
  <c r="Y62" i="1"/>
  <c r="Z62" i="1"/>
  <c r="U63" i="1"/>
  <c r="V63" i="1"/>
  <c r="W63" i="1"/>
  <c r="X63" i="1"/>
  <c r="Y63" i="1"/>
  <c r="Z63" i="1"/>
  <c r="U64" i="1"/>
  <c r="V64" i="1"/>
  <c r="W64" i="1"/>
  <c r="X64" i="1"/>
  <c r="Y64" i="1"/>
  <c r="Z64" i="1"/>
  <c r="U65" i="1"/>
  <c r="V65" i="1"/>
  <c r="W65" i="1"/>
  <c r="X65" i="1"/>
  <c r="Y65" i="1"/>
  <c r="Z65" i="1"/>
  <c r="U66" i="1"/>
  <c r="V66" i="1"/>
  <c r="W66" i="1"/>
  <c r="X66" i="1"/>
  <c r="Y66" i="1"/>
  <c r="Z66" i="1"/>
  <c r="U67" i="1"/>
  <c r="V67" i="1"/>
  <c r="W67" i="1"/>
  <c r="X67" i="1"/>
  <c r="Y67" i="1"/>
  <c r="Z67" i="1"/>
  <c r="U68" i="1"/>
  <c r="V68" i="1"/>
  <c r="W68" i="1"/>
  <c r="X68" i="1"/>
  <c r="Y68" i="1"/>
  <c r="Z68" i="1"/>
  <c r="U69" i="1"/>
  <c r="V69" i="1"/>
  <c r="W69" i="1"/>
  <c r="X69" i="1"/>
  <c r="Y69" i="1"/>
  <c r="Z69" i="1"/>
  <c r="U70" i="1"/>
  <c r="V70" i="1"/>
  <c r="W70" i="1"/>
  <c r="X70" i="1"/>
  <c r="Y70" i="1"/>
  <c r="Z70" i="1"/>
  <c r="U71" i="1"/>
  <c r="V71" i="1"/>
  <c r="W71" i="1"/>
  <c r="X71" i="1"/>
  <c r="Y71" i="1"/>
  <c r="Z71" i="1"/>
  <c r="U72" i="1"/>
  <c r="V72" i="1"/>
  <c r="W72" i="1"/>
  <c r="X72" i="1"/>
  <c r="Y72" i="1"/>
  <c r="Z72" i="1"/>
  <c r="V46" i="1"/>
  <c r="W46" i="1"/>
  <c r="X46" i="1"/>
  <c r="Y46" i="1"/>
  <c r="U46" i="1"/>
  <c r="U11" i="1"/>
  <c r="V11" i="1"/>
  <c r="W11" i="1"/>
  <c r="X11" i="1"/>
  <c r="Y11" i="1"/>
  <c r="Z11" i="1"/>
  <c r="U12" i="1"/>
  <c r="V12" i="1"/>
  <c r="W12" i="1"/>
  <c r="X12" i="1"/>
  <c r="Y12" i="1"/>
  <c r="Z12" i="1"/>
  <c r="U13" i="1"/>
  <c r="V13" i="1"/>
  <c r="W13" i="1"/>
  <c r="X13" i="1"/>
  <c r="Y13" i="1"/>
  <c r="Z13" i="1"/>
  <c r="U14" i="1"/>
  <c r="V14" i="1"/>
  <c r="W14" i="1"/>
  <c r="X14" i="1"/>
  <c r="Y14" i="1"/>
  <c r="Z14" i="1"/>
  <c r="U15" i="1"/>
  <c r="V15" i="1"/>
  <c r="W15" i="1"/>
  <c r="X15" i="1"/>
  <c r="Y15" i="1"/>
  <c r="Z15" i="1"/>
  <c r="U16" i="1"/>
  <c r="V16" i="1"/>
  <c r="W16" i="1"/>
  <c r="X16" i="1"/>
  <c r="Y16" i="1"/>
  <c r="Z16" i="1"/>
  <c r="U17" i="1"/>
  <c r="V17" i="1"/>
  <c r="W17" i="1"/>
  <c r="X17" i="1"/>
  <c r="Y17" i="1"/>
  <c r="Z17" i="1"/>
  <c r="U18" i="1"/>
  <c r="V18" i="1"/>
  <c r="W18" i="1"/>
  <c r="X18" i="1"/>
  <c r="Y18" i="1"/>
  <c r="Z18" i="1"/>
  <c r="U19" i="1"/>
  <c r="V19" i="1"/>
  <c r="W19" i="1"/>
  <c r="X19" i="1"/>
  <c r="Y19" i="1"/>
  <c r="Z19" i="1"/>
  <c r="U20" i="1"/>
  <c r="V20" i="1"/>
  <c r="W20" i="1"/>
  <c r="X20" i="1"/>
  <c r="Y20" i="1"/>
  <c r="Z20" i="1"/>
  <c r="U21" i="1"/>
  <c r="V21" i="1"/>
  <c r="W21" i="1"/>
  <c r="X21" i="1"/>
  <c r="Y21" i="1"/>
  <c r="Z21" i="1"/>
  <c r="U22" i="1"/>
  <c r="V22" i="1"/>
  <c r="W22" i="1"/>
  <c r="X22" i="1"/>
  <c r="Y22" i="1"/>
  <c r="Z22" i="1"/>
  <c r="U23" i="1"/>
  <c r="V23" i="1"/>
  <c r="W23" i="1"/>
  <c r="X23" i="1"/>
  <c r="Y23" i="1"/>
  <c r="Z23" i="1"/>
  <c r="U24" i="1"/>
  <c r="V24" i="1"/>
  <c r="W24" i="1"/>
  <c r="X24" i="1"/>
  <c r="Y24" i="1"/>
  <c r="Z24" i="1"/>
  <c r="U25" i="1"/>
  <c r="V25" i="1"/>
  <c r="W25" i="1"/>
  <c r="X25" i="1"/>
  <c r="Y25" i="1"/>
  <c r="Z25" i="1"/>
  <c r="U26" i="1"/>
  <c r="V26" i="1"/>
  <c r="W26" i="1"/>
  <c r="X26" i="1"/>
  <c r="Y26" i="1"/>
  <c r="Z26" i="1"/>
  <c r="U27" i="1"/>
  <c r="V27" i="1"/>
  <c r="W27" i="1"/>
  <c r="X27" i="1"/>
  <c r="Y27" i="1"/>
  <c r="Z27" i="1"/>
  <c r="U28" i="1"/>
  <c r="V28" i="1"/>
  <c r="W28" i="1"/>
  <c r="X28" i="1"/>
  <c r="Y28" i="1"/>
  <c r="Z28" i="1"/>
  <c r="U29" i="1"/>
  <c r="V29" i="1"/>
  <c r="W29" i="1"/>
  <c r="X29" i="1"/>
  <c r="Y29" i="1"/>
  <c r="Z29" i="1"/>
  <c r="U30" i="1"/>
  <c r="V30" i="1"/>
  <c r="W30" i="1"/>
  <c r="X30" i="1"/>
  <c r="Y30" i="1"/>
  <c r="Z30" i="1"/>
  <c r="U31" i="1"/>
  <c r="V31" i="1"/>
  <c r="W31" i="1"/>
  <c r="X31" i="1"/>
  <c r="Y31" i="1"/>
  <c r="Z31" i="1"/>
  <c r="U32" i="1"/>
  <c r="V32" i="1"/>
  <c r="W32" i="1"/>
  <c r="X32" i="1"/>
  <c r="Y32" i="1"/>
  <c r="Z32" i="1"/>
  <c r="U33" i="1"/>
  <c r="V33" i="1"/>
  <c r="W33" i="1"/>
  <c r="X33" i="1"/>
  <c r="Y33" i="1"/>
  <c r="Z33" i="1"/>
  <c r="U34" i="1"/>
  <c r="V34" i="1"/>
  <c r="W34" i="1"/>
  <c r="X34" i="1"/>
  <c r="Y34" i="1"/>
  <c r="Z34" i="1"/>
  <c r="U35" i="1"/>
  <c r="V35" i="1"/>
  <c r="W35" i="1"/>
  <c r="X35" i="1"/>
  <c r="Y35" i="1"/>
  <c r="Z35" i="1"/>
  <c r="U36" i="1"/>
  <c r="V36" i="1"/>
  <c r="W36" i="1"/>
  <c r="X36" i="1"/>
  <c r="Y36" i="1"/>
  <c r="Z36" i="1"/>
  <c r="Y10" i="1"/>
  <c r="Z10" i="1"/>
  <c r="V10" i="1"/>
  <c r="W10" i="1"/>
  <c r="X10" i="1"/>
  <c r="U10" i="1"/>
  <c r="T48" i="5" l="1"/>
  <c r="T39" i="5"/>
  <c r="T42" i="5"/>
  <c r="T37" i="5"/>
  <c r="T45" i="5"/>
  <c r="T43" i="5"/>
  <c r="T47" i="5"/>
  <c r="T34" i="5"/>
  <c r="T41" i="5"/>
  <c r="T40" i="5"/>
  <c r="T36" i="5"/>
  <c r="T35" i="5"/>
  <c r="S63" i="6"/>
  <c r="S61" i="6"/>
  <c r="S62" i="6"/>
  <c r="S12" i="6"/>
  <c r="S34" i="6"/>
  <c r="S35" i="6"/>
  <c r="S13" i="6"/>
  <c r="S14" i="6"/>
  <c r="S60" i="6"/>
  <c r="T62" i="5"/>
  <c r="AA89" i="1"/>
  <c r="AA85" i="1"/>
  <c r="S36" i="6"/>
  <c r="S49" i="6"/>
  <c r="S40" i="6"/>
  <c r="S39" i="6"/>
  <c r="S45" i="6"/>
  <c r="S44" i="6"/>
  <c r="S38" i="6"/>
  <c r="S41" i="6"/>
  <c r="S23" i="6"/>
  <c r="T19" i="5"/>
  <c r="T16" i="5"/>
  <c r="T18" i="5"/>
  <c r="T17" i="5"/>
  <c r="T20" i="5"/>
  <c r="T12" i="5"/>
  <c r="T10" i="5"/>
  <c r="T21" i="5"/>
  <c r="T15" i="5"/>
  <c r="T22" i="5"/>
  <c r="T14" i="5"/>
  <c r="T13" i="5"/>
  <c r="AA86" i="1"/>
  <c r="AA81" i="1"/>
  <c r="AA83" i="1"/>
  <c r="S42" i="6"/>
  <c r="S46" i="6"/>
  <c r="S43" i="6"/>
  <c r="S48" i="6"/>
  <c r="S47" i="6"/>
  <c r="S20" i="6"/>
  <c r="S17" i="6"/>
  <c r="S18" i="6"/>
  <c r="S21" i="6"/>
  <c r="S22" i="6"/>
  <c r="S16" i="6"/>
  <c r="S33" i="6"/>
  <c r="AA90" i="1"/>
  <c r="AA88" i="1"/>
  <c r="AA87" i="1"/>
  <c r="AA84" i="1"/>
  <c r="AA82" i="1"/>
  <c r="AA91" i="1" l="1"/>
  <c r="I72" i="1"/>
  <c r="I71" i="1"/>
  <c r="I70" i="1"/>
  <c r="I69" i="1"/>
  <c r="I68" i="1"/>
  <c r="I67" i="1"/>
  <c r="I66" i="1"/>
  <c r="I65" i="1"/>
  <c r="I64" i="1"/>
  <c r="I63" i="1"/>
  <c r="I62" i="1"/>
  <c r="I61" i="1"/>
  <c r="I60" i="1"/>
  <c r="I59" i="1"/>
  <c r="I58" i="1"/>
  <c r="I57" i="1"/>
  <c r="I56" i="1"/>
  <c r="I55" i="1"/>
  <c r="I54" i="1"/>
  <c r="I53" i="1"/>
  <c r="I52" i="1"/>
  <c r="I51" i="1"/>
  <c r="I50" i="1"/>
  <c r="I49" i="1"/>
  <c r="I48" i="1"/>
  <c r="I47" i="1"/>
  <c r="I46" i="1"/>
  <c r="Z46" i="1"/>
  <c r="I11" i="1"/>
  <c r="I12" i="1"/>
  <c r="I13" i="1"/>
  <c r="I14" i="1"/>
  <c r="I15" i="1"/>
  <c r="I16" i="1"/>
  <c r="I17" i="1"/>
  <c r="I18" i="1"/>
  <c r="I19" i="1"/>
  <c r="I20" i="1"/>
  <c r="I21" i="1"/>
  <c r="I22" i="1"/>
  <c r="I23" i="1"/>
  <c r="I24" i="1"/>
  <c r="I25" i="1"/>
  <c r="I26" i="1"/>
  <c r="I27" i="1"/>
  <c r="I28" i="1"/>
  <c r="I29" i="1"/>
  <c r="I30" i="1"/>
  <c r="I31" i="1"/>
  <c r="I32" i="1"/>
  <c r="I33" i="1"/>
  <c r="I34" i="1"/>
  <c r="I35" i="1"/>
  <c r="I36" i="1"/>
  <c r="I10" i="1"/>
  <c r="J8" i="4"/>
  <c r="I73" i="1" l="1"/>
  <c r="J71" i="1" s="1"/>
  <c r="L71" i="1" s="1"/>
  <c r="AA71" i="1" s="1"/>
  <c r="I37" i="1"/>
  <c r="J61" i="1" l="1"/>
  <c r="L61" i="1" s="1"/>
  <c r="AA61" i="1" s="1"/>
  <c r="J63" i="1"/>
  <c r="L63" i="1" s="1"/>
  <c r="AA63" i="1" s="1"/>
  <c r="J69" i="1"/>
  <c r="L69" i="1" s="1"/>
  <c r="AA69" i="1" s="1"/>
  <c r="J66" i="1"/>
  <c r="L66" i="1" s="1"/>
  <c r="AA66" i="1" s="1"/>
  <c r="J47" i="1"/>
  <c r="L47" i="1" s="1"/>
  <c r="AA47" i="1" s="1"/>
  <c r="J50" i="1"/>
  <c r="L50" i="1" s="1"/>
  <c r="AA50" i="1" s="1"/>
  <c r="J46" i="1"/>
  <c r="L46" i="1" s="1"/>
  <c r="AA46" i="1" s="1"/>
  <c r="J73" i="1"/>
  <c r="J67" i="1"/>
  <c r="L67" i="1" s="1"/>
  <c r="AA67" i="1" s="1"/>
  <c r="J68" i="1"/>
  <c r="L68" i="1" s="1"/>
  <c r="AA68" i="1" s="1"/>
  <c r="J51" i="1"/>
  <c r="L51" i="1" s="1"/>
  <c r="AA51" i="1" s="1"/>
  <c r="J59" i="1"/>
  <c r="L59" i="1" s="1"/>
  <c r="AA59" i="1" s="1"/>
  <c r="J52" i="1"/>
  <c r="L52" i="1" s="1"/>
  <c r="AA52" i="1" s="1"/>
  <c r="J60" i="1"/>
  <c r="L60" i="1" s="1"/>
  <c r="AA60" i="1" s="1"/>
  <c r="J62" i="1"/>
  <c r="L62" i="1" s="1"/>
  <c r="AA62" i="1" s="1"/>
  <c r="J56" i="1"/>
  <c r="L56" i="1" s="1"/>
  <c r="AA56" i="1" s="1"/>
  <c r="J48" i="1"/>
  <c r="L48" i="1" s="1"/>
  <c r="AA48" i="1" s="1"/>
  <c r="J49" i="1"/>
  <c r="L49" i="1" s="1"/>
  <c r="AA49" i="1" s="1"/>
  <c r="J57" i="1"/>
  <c r="L57" i="1" s="1"/>
  <c r="AA57" i="1" s="1"/>
  <c r="J72" i="1"/>
  <c r="L72" i="1" s="1"/>
  <c r="AA72" i="1" s="1"/>
  <c r="J54" i="1"/>
  <c r="L54" i="1" s="1"/>
  <c r="AA54" i="1" s="1"/>
  <c r="J65" i="1"/>
  <c r="L65" i="1" s="1"/>
  <c r="AA65" i="1" s="1"/>
  <c r="J70" i="1"/>
  <c r="L70" i="1" s="1"/>
  <c r="AA70" i="1" s="1"/>
  <c r="J58" i="1"/>
  <c r="L58" i="1" s="1"/>
  <c r="AA58" i="1" s="1"/>
  <c r="J55" i="1"/>
  <c r="L55" i="1" s="1"/>
  <c r="AA55" i="1" s="1"/>
  <c r="J64" i="1"/>
  <c r="L64" i="1" s="1"/>
  <c r="AA64" i="1" s="1"/>
  <c r="J53" i="1"/>
  <c r="L53" i="1" s="1"/>
  <c r="AA53" i="1" s="1"/>
  <c r="J14" i="1"/>
  <c r="L14" i="1" s="1"/>
  <c r="AA14" i="1" s="1"/>
  <c r="J10" i="1"/>
  <c r="L10" i="1" s="1"/>
  <c r="AA10" i="1" s="1"/>
  <c r="J30" i="1"/>
  <c r="L30" i="1" s="1"/>
  <c r="AA30" i="1" s="1"/>
  <c r="J25" i="1"/>
  <c r="L25" i="1" s="1"/>
  <c r="AA25" i="1" s="1"/>
  <c r="J33" i="1"/>
  <c r="L33" i="1" s="1"/>
  <c r="AA33" i="1" s="1"/>
  <c r="J15" i="1"/>
  <c r="L15" i="1" s="1"/>
  <c r="AA15" i="1" s="1"/>
  <c r="J35" i="1"/>
  <c r="L35" i="1" s="1"/>
  <c r="AA35" i="1" s="1"/>
  <c r="J23" i="1"/>
  <c r="L23" i="1" s="1"/>
  <c r="AA23" i="1" s="1"/>
  <c r="J18" i="1"/>
  <c r="L18" i="1" s="1"/>
  <c r="AA18" i="1" s="1"/>
  <c r="J20" i="1"/>
  <c r="L20" i="1" s="1"/>
  <c r="AA20" i="1" s="1"/>
  <c r="J31" i="1"/>
  <c r="L31" i="1" s="1"/>
  <c r="AA31" i="1" s="1"/>
  <c r="J26" i="1"/>
  <c r="L26" i="1" s="1"/>
  <c r="AA26" i="1" s="1"/>
  <c r="J28" i="1"/>
  <c r="L28" i="1" s="1"/>
  <c r="AA28" i="1" s="1"/>
  <c r="J12" i="1"/>
  <c r="L12" i="1" s="1"/>
  <c r="AA12" i="1" s="1"/>
  <c r="J16" i="1"/>
  <c r="L16" i="1" s="1"/>
  <c r="AA16" i="1" s="1"/>
  <c r="J34" i="1"/>
  <c r="L34" i="1" s="1"/>
  <c r="AA34" i="1" s="1"/>
  <c r="J36" i="1"/>
  <c r="L36" i="1" s="1"/>
  <c r="AA36" i="1" s="1"/>
  <c r="J24" i="1"/>
  <c r="L24" i="1" s="1"/>
  <c r="AA24" i="1" s="1"/>
  <c r="J11" i="1"/>
  <c r="L11" i="1" s="1"/>
  <c r="AA11" i="1" s="1"/>
  <c r="J13" i="1"/>
  <c r="L13" i="1" s="1"/>
  <c r="AA13" i="1" s="1"/>
  <c r="J32" i="1"/>
  <c r="L32" i="1" s="1"/>
  <c r="AA32" i="1" s="1"/>
  <c r="J19" i="1"/>
  <c r="L19" i="1" s="1"/>
  <c r="AA19" i="1" s="1"/>
  <c r="J21" i="1"/>
  <c r="L21" i="1" s="1"/>
  <c r="AA21" i="1" s="1"/>
  <c r="J22" i="1"/>
  <c r="L22" i="1" s="1"/>
  <c r="AA22" i="1" s="1"/>
  <c r="J17" i="1"/>
  <c r="L17" i="1" s="1"/>
  <c r="AA17" i="1" s="1"/>
  <c r="J27" i="1"/>
  <c r="L27" i="1" s="1"/>
  <c r="AA27" i="1" s="1"/>
  <c r="J29" i="1"/>
  <c r="L29" i="1" s="1"/>
  <c r="AA29" i="1" s="1"/>
  <c r="L37" i="1" l="1"/>
  <c r="M37" i="1" s="1"/>
  <c r="J37" i="1"/>
  <c r="T9" i="4" l="1"/>
  <c r="U9" i="4"/>
  <c r="V9" i="4"/>
  <c r="W9" i="4"/>
  <c r="X9" i="4"/>
  <c r="Y9" i="4"/>
  <c r="T10" i="4"/>
  <c r="U10" i="4"/>
  <c r="V10" i="4"/>
  <c r="W10" i="4"/>
  <c r="X10" i="4"/>
  <c r="Y10" i="4"/>
  <c r="T11" i="4"/>
  <c r="U11" i="4"/>
  <c r="V11" i="4"/>
  <c r="W11" i="4"/>
  <c r="X11" i="4"/>
  <c r="Y11" i="4"/>
  <c r="T12" i="4"/>
  <c r="U12" i="4"/>
  <c r="V12" i="4"/>
  <c r="W12" i="4"/>
  <c r="X12" i="4"/>
  <c r="Y12" i="4"/>
  <c r="T13" i="4"/>
  <c r="U13" i="4"/>
  <c r="V13" i="4"/>
  <c r="W13" i="4"/>
  <c r="X13" i="4"/>
  <c r="Y13" i="4"/>
  <c r="T14" i="4"/>
  <c r="U14" i="4"/>
  <c r="V14" i="4"/>
  <c r="W14" i="4"/>
  <c r="X14" i="4"/>
  <c r="Y14" i="4"/>
  <c r="T15" i="4"/>
  <c r="U15" i="4"/>
  <c r="V15" i="4"/>
  <c r="W15" i="4"/>
  <c r="X15" i="4"/>
  <c r="Y15" i="4"/>
  <c r="T16" i="4"/>
  <c r="U16" i="4"/>
  <c r="V16" i="4"/>
  <c r="W16" i="4"/>
  <c r="X16" i="4"/>
  <c r="Y16" i="4"/>
  <c r="T17" i="4"/>
  <c r="U17" i="4"/>
  <c r="V17" i="4"/>
  <c r="W17" i="4"/>
  <c r="X17" i="4"/>
  <c r="Y17" i="4"/>
  <c r="T18" i="4"/>
  <c r="U18" i="4"/>
  <c r="V18" i="4"/>
  <c r="W18" i="4"/>
  <c r="X18" i="4"/>
  <c r="Y18" i="4"/>
  <c r="T19" i="4"/>
  <c r="U19" i="4"/>
  <c r="V19" i="4"/>
  <c r="W19" i="4"/>
  <c r="X19" i="4"/>
  <c r="Y19" i="4"/>
  <c r="T20" i="4"/>
  <c r="U20" i="4"/>
  <c r="V20" i="4"/>
  <c r="W20" i="4"/>
  <c r="X20" i="4"/>
  <c r="Y20" i="4"/>
  <c r="T21" i="4"/>
  <c r="U21" i="4"/>
  <c r="V21" i="4"/>
  <c r="W21" i="4"/>
  <c r="X21" i="4"/>
  <c r="Y21" i="4"/>
  <c r="T22" i="4"/>
  <c r="U22" i="4"/>
  <c r="V22" i="4"/>
  <c r="W22" i="4"/>
  <c r="X22" i="4"/>
  <c r="Y22" i="4"/>
  <c r="T23" i="4"/>
  <c r="U23" i="4"/>
  <c r="V23" i="4"/>
  <c r="W23" i="4"/>
  <c r="X23" i="4"/>
  <c r="Y23" i="4"/>
  <c r="T24" i="4"/>
  <c r="U24" i="4"/>
  <c r="V24" i="4"/>
  <c r="W24" i="4"/>
  <c r="X24" i="4"/>
  <c r="Y24" i="4"/>
  <c r="T25" i="4"/>
  <c r="U25" i="4"/>
  <c r="V25" i="4"/>
  <c r="W25" i="4"/>
  <c r="X25" i="4"/>
  <c r="Y25" i="4"/>
  <c r="T26" i="4"/>
  <c r="U26" i="4"/>
  <c r="V26" i="4"/>
  <c r="W26" i="4"/>
  <c r="X26" i="4"/>
  <c r="Y26" i="4"/>
  <c r="T27" i="4"/>
  <c r="U27" i="4"/>
  <c r="V27" i="4"/>
  <c r="W27" i="4"/>
  <c r="X27" i="4"/>
  <c r="Y27" i="4"/>
  <c r="T28" i="4"/>
  <c r="U28" i="4"/>
  <c r="V28" i="4"/>
  <c r="W28" i="4"/>
  <c r="X28" i="4"/>
  <c r="Y28" i="4"/>
  <c r="T29" i="4"/>
  <c r="U29" i="4"/>
  <c r="V29" i="4"/>
  <c r="W29" i="4"/>
  <c r="X29" i="4"/>
  <c r="Y29" i="4"/>
  <c r="T30" i="4"/>
  <c r="U30" i="4"/>
  <c r="V30" i="4"/>
  <c r="W30" i="4"/>
  <c r="X30" i="4"/>
  <c r="Y30" i="4"/>
  <c r="T31" i="4"/>
  <c r="U31" i="4"/>
  <c r="V31" i="4"/>
  <c r="W31" i="4"/>
  <c r="X31" i="4"/>
  <c r="Y31" i="4"/>
  <c r="T32" i="4"/>
  <c r="U32" i="4"/>
  <c r="V32" i="4"/>
  <c r="W32" i="4"/>
  <c r="X32" i="4"/>
  <c r="Y32" i="4"/>
  <c r="T33" i="4"/>
  <c r="U33" i="4"/>
  <c r="V33" i="4"/>
  <c r="W33" i="4"/>
  <c r="X33" i="4"/>
  <c r="Y33" i="4"/>
  <c r="Y8" i="4"/>
  <c r="X8" i="4"/>
  <c r="W8" i="4"/>
  <c r="V8" i="4"/>
  <c r="U8" i="4"/>
  <c r="T8" i="4"/>
  <c r="G8" i="4"/>
  <c r="H8" i="4" s="1"/>
  <c r="G42" i="4"/>
  <c r="H42" i="4" s="1"/>
  <c r="G43" i="4"/>
  <c r="H43" i="4" s="1"/>
  <c r="G44" i="4"/>
  <c r="H44" i="4" s="1"/>
  <c r="G45" i="4"/>
  <c r="H45" i="4" s="1"/>
  <c r="G46" i="4"/>
  <c r="H46" i="4" s="1"/>
  <c r="G47" i="4"/>
  <c r="H47" i="4" s="1"/>
  <c r="G48" i="4"/>
  <c r="H48" i="4" s="1"/>
  <c r="G49" i="4"/>
  <c r="H49" i="4" s="1"/>
  <c r="G50" i="4"/>
  <c r="H50" i="4" s="1"/>
  <c r="G51" i="4"/>
  <c r="H51" i="4" s="1"/>
  <c r="G52" i="4"/>
  <c r="H52" i="4" s="1"/>
  <c r="G53" i="4"/>
  <c r="H53" i="4" s="1"/>
  <c r="G54" i="4"/>
  <c r="H54" i="4" s="1"/>
  <c r="G55" i="4"/>
  <c r="H55" i="4" s="1"/>
  <c r="G56" i="4"/>
  <c r="H56" i="4" s="1"/>
  <c r="G57" i="4"/>
  <c r="H57" i="4" s="1"/>
  <c r="G58" i="4"/>
  <c r="H58" i="4" s="1"/>
  <c r="G59" i="4"/>
  <c r="H59" i="4" s="1"/>
  <c r="G60" i="4"/>
  <c r="H60" i="4" s="1"/>
  <c r="G61" i="4"/>
  <c r="H61" i="4" s="1"/>
  <c r="G62" i="4"/>
  <c r="H62" i="4" s="1"/>
  <c r="G63" i="4"/>
  <c r="H63" i="4" s="1"/>
  <c r="G64" i="4"/>
  <c r="H64" i="4" s="1"/>
  <c r="G65" i="4"/>
  <c r="H65" i="4" s="1"/>
  <c r="G66" i="4"/>
  <c r="H66" i="4" s="1"/>
  <c r="G67" i="4"/>
  <c r="H67" i="4" s="1"/>
  <c r="G68" i="4"/>
  <c r="H68" i="4" s="1"/>
  <c r="G69" i="4"/>
  <c r="H69" i="4" s="1"/>
  <c r="G70" i="4"/>
  <c r="H70" i="4" s="1"/>
  <c r="G41" i="4"/>
  <c r="H41" i="4" s="1"/>
  <c r="G9" i="4"/>
  <c r="H9" i="4" s="1"/>
  <c r="G10" i="4"/>
  <c r="H10" i="4" s="1"/>
  <c r="G11" i="4"/>
  <c r="H11" i="4" s="1"/>
  <c r="G12" i="4"/>
  <c r="H12" i="4" s="1"/>
  <c r="G13" i="4"/>
  <c r="H13" i="4" s="1"/>
  <c r="G14" i="4"/>
  <c r="H14" i="4" s="1"/>
  <c r="G15" i="4"/>
  <c r="H15" i="4" s="1"/>
  <c r="G16" i="4"/>
  <c r="H16" i="4" s="1"/>
  <c r="G17" i="4"/>
  <c r="H17" i="4" s="1"/>
  <c r="G18" i="4"/>
  <c r="H18" i="4" s="1"/>
  <c r="G19" i="4"/>
  <c r="H19" i="4" s="1"/>
  <c r="G20" i="4"/>
  <c r="H20" i="4" s="1"/>
  <c r="G21" i="4"/>
  <c r="H21" i="4" s="1"/>
  <c r="G22" i="4"/>
  <c r="H22" i="4" s="1"/>
  <c r="G23" i="4"/>
  <c r="H23" i="4" s="1"/>
  <c r="G24" i="4"/>
  <c r="H24" i="4" s="1"/>
  <c r="G25" i="4"/>
  <c r="H25" i="4" s="1"/>
  <c r="G26" i="4"/>
  <c r="H26" i="4" s="1"/>
  <c r="G27" i="4"/>
  <c r="H27" i="4" s="1"/>
  <c r="G28" i="4"/>
  <c r="H28" i="4" s="1"/>
  <c r="G29" i="4"/>
  <c r="H29" i="4" s="1"/>
  <c r="G30" i="4"/>
  <c r="H30" i="4" s="1"/>
  <c r="G31" i="4"/>
  <c r="H31" i="4" s="1"/>
  <c r="G32" i="4"/>
  <c r="H32" i="4" s="1"/>
  <c r="E64" i="6"/>
  <c r="S58" i="6"/>
  <c r="S64" i="6" s="1"/>
  <c r="D50" i="6"/>
  <c r="E50" i="6" s="1"/>
  <c r="R26" i="6"/>
  <c r="Q26" i="6"/>
  <c r="P26" i="6"/>
  <c r="O26" i="6"/>
  <c r="N26" i="6"/>
  <c r="M26" i="6"/>
  <c r="R25" i="6"/>
  <c r="Q25" i="6"/>
  <c r="P25" i="6"/>
  <c r="O25" i="6"/>
  <c r="N25" i="6"/>
  <c r="M25" i="6"/>
  <c r="D24" i="6"/>
  <c r="E24" i="6" s="1"/>
  <c r="E62" i="5"/>
  <c r="F62" i="5" s="1"/>
  <c r="E49" i="5"/>
  <c r="S25" i="5"/>
  <c r="R25" i="5"/>
  <c r="Q25" i="5"/>
  <c r="P25" i="5"/>
  <c r="O25" i="5"/>
  <c r="N25" i="5"/>
  <c r="S24" i="5"/>
  <c r="R24" i="5"/>
  <c r="Q24" i="5"/>
  <c r="P24" i="5"/>
  <c r="O24" i="5"/>
  <c r="N24" i="5"/>
  <c r="E23" i="5"/>
  <c r="F23" i="5" s="1"/>
  <c r="L91" i="1"/>
  <c r="H71" i="4" l="1"/>
  <c r="I41" i="4" s="1"/>
  <c r="I45" i="4"/>
  <c r="J45" i="4" s="1"/>
  <c r="I64" i="4"/>
  <c r="J64" i="4" s="1"/>
  <c r="I57" i="4"/>
  <c r="J57" i="4" s="1"/>
  <c r="I58" i="4"/>
  <c r="J58" i="4" s="1"/>
  <c r="H33" i="4"/>
  <c r="I8" i="4" s="1"/>
  <c r="S11" i="6"/>
  <c r="S50" i="6"/>
  <c r="F49" i="5"/>
  <c r="I48" i="4"/>
  <c r="J48" i="4" s="1"/>
  <c r="T24" i="5" l="1"/>
  <c r="E25" i="5" s="1"/>
  <c r="T50" i="5"/>
  <c r="E50" i="5" s="1"/>
  <c r="E68" i="5" s="1"/>
  <c r="M68" i="5" s="1"/>
  <c r="I53" i="4"/>
  <c r="J53" i="4" s="1"/>
  <c r="I54" i="4"/>
  <c r="J54" i="4" s="1"/>
  <c r="I62" i="4"/>
  <c r="J62" i="4" s="1"/>
  <c r="I68" i="4"/>
  <c r="J68" i="4" s="1"/>
  <c r="I43" i="4"/>
  <c r="J43" i="4" s="1"/>
  <c r="I51" i="4"/>
  <c r="J51" i="4" s="1"/>
  <c r="I47" i="4"/>
  <c r="J47" i="4" s="1"/>
  <c r="I60" i="4"/>
  <c r="J60" i="4" s="1"/>
  <c r="Z8" i="4"/>
  <c r="I59" i="4"/>
  <c r="J59" i="4" s="1"/>
  <c r="I61" i="4"/>
  <c r="J61" i="4" s="1"/>
  <c r="I55" i="4"/>
  <c r="J55" i="4" s="1"/>
  <c r="I66" i="4"/>
  <c r="J66" i="4" s="1"/>
  <c r="I56" i="4"/>
  <c r="J56" i="4" s="1"/>
  <c r="I63" i="4"/>
  <c r="J63" i="4" s="1"/>
  <c r="I42" i="4"/>
  <c r="J42" i="4" s="1"/>
  <c r="I44" i="4"/>
  <c r="J44" i="4" s="1"/>
  <c r="I70" i="4"/>
  <c r="J70" i="4" s="1"/>
  <c r="I67" i="4"/>
  <c r="J67" i="4" s="1"/>
  <c r="I69" i="4"/>
  <c r="J69" i="4" s="1"/>
  <c r="I65" i="4"/>
  <c r="J65" i="4" s="1"/>
  <c r="J41" i="4"/>
  <c r="I50" i="4"/>
  <c r="J50" i="4" s="1"/>
  <c r="I52" i="4"/>
  <c r="J52" i="4" s="1"/>
  <c r="I46" i="4"/>
  <c r="J46" i="4" s="1"/>
  <c r="I49" i="4"/>
  <c r="J49" i="4" s="1"/>
  <c r="I24" i="4"/>
  <c r="J24" i="4" s="1"/>
  <c r="Z24" i="4" s="1"/>
  <c r="I20" i="4"/>
  <c r="J20" i="4" s="1"/>
  <c r="Z20" i="4" s="1"/>
  <c r="I9" i="4"/>
  <c r="J9" i="4" s="1"/>
  <c r="Z9" i="4" s="1"/>
  <c r="I19" i="4"/>
  <c r="J19" i="4" s="1"/>
  <c r="Z19" i="4" s="1"/>
  <c r="I25" i="4"/>
  <c r="J25" i="4" s="1"/>
  <c r="Z25" i="4" s="1"/>
  <c r="I10" i="4"/>
  <c r="J10" i="4" s="1"/>
  <c r="Z10" i="4" s="1"/>
  <c r="I22" i="4"/>
  <c r="J22" i="4" s="1"/>
  <c r="Z22" i="4" s="1"/>
  <c r="I28" i="4"/>
  <c r="J28" i="4" s="1"/>
  <c r="Z28" i="4" s="1"/>
  <c r="I18" i="4"/>
  <c r="J18" i="4" s="1"/>
  <c r="Z18" i="4" s="1"/>
  <c r="I27" i="4"/>
  <c r="J27" i="4" s="1"/>
  <c r="Z27" i="4" s="1"/>
  <c r="I11" i="4"/>
  <c r="J11" i="4" s="1"/>
  <c r="Z11" i="4" s="1"/>
  <c r="I13" i="4"/>
  <c r="J13" i="4" s="1"/>
  <c r="Z13" i="4" s="1"/>
  <c r="I17" i="4"/>
  <c r="J17" i="4" s="1"/>
  <c r="Z17" i="4" s="1"/>
  <c r="I16" i="4"/>
  <c r="J16" i="4" s="1"/>
  <c r="Z16" i="4" s="1"/>
  <c r="I12" i="4"/>
  <c r="J12" i="4" s="1"/>
  <c r="Z12" i="4" s="1"/>
  <c r="I21" i="4"/>
  <c r="J21" i="4" s="1"/>
  <c r="Z21" i="4" s="1"/>
  <c r="I29" i="4"/>
  <c r="J29" i="4" s="1"/>
  <c r="Z29" i="4" s="1"/>
  <c r="I14" i="4"/>
  <c r="J14" i="4" s="1"/>
  <c r="Z14" i="4" s="1"/>
  <c r="I23" i="4"/>
  <c r="J23" i="4" s="1"/>
  <c r="Z23" i="4" s="1"/>
  <c r="I31" i="4"/>
  <c r="J31" i="4" s="1"/>
  <c r="Z31" i="4" s="1"/>
  <c r="I30" i="4"/>
  <c r="J30" i="4" s="1"/>
  <c r="Z30" i="4" s="1"/>
  <c r="I26" i="4"/>
  <c r="J26" i="4" s="1"/>
  <c r="Z26" i="4" s="1"/>
  <c r="I15" i="4"/>
  <c r="J15" i="4" s="1"/>
  <c r="Z15" i="4" s="1"/>
  <c r="S25" i="6"/>
  <c r="D26" i="6" s="1"/>
  <c r="D66" i="6"/>
  <c r="S51" i="6"/>
  <c r="E63" i="5"/>
  <c r="E69" i="5" s="1"/>
  <c r="M69" i="5" s="1"/>
  <c r="I32" i="4"/>
  <c r="J32" i="4" s="1"/>
  <c r="Z32" i="4" s="1"/>
  <c r="E24" i="5" l="1"/>
  <c r="E67" i="5" s="1"/>
  <c r="M67" i="5" s="1"/>
  <c r="E64" i="5"/>
  <c r="E51" i="5"/>
  <c r="J71" i="4"/>
  <c r="I71" i="4"/>
  <c r="I33" i="4"/>
  <c r="J33" i="4"/>
  <c r="Z33" i="4" s="1"/>
  <c r="D65" i="6"/>
  <c r="D71" i="6" s="1"/>
  <c r="L71" i="6" s="1"/>
  <c r="D25" i="6"/>
  <c r="D69" i="6" s="1"/>
  <c r="L69" i="6" s="1"/>
  <c r="D52" i="6"/>
  <c r="D51" i="6"/>
  <c r="D70" i="6" s="1"/>
  <c r="L70" i="6" s="1"/>
  <c r="E70" i="5" l="1"/>
  <c r="M70" i="5" s="1"/>
  <c r="D72" i="6"/>
  <c r="L72" i="6" s="1"/>
  <c r="D69" i="3"/>
  <c r="D46" i="3"/>
  <c r="D22" i="3"/>
  <c r="D70" i="2"/>
  <c r="J69" i="2"/>
  <c r="I69" i="2"/>
  <c r="H69" i="2"/>
  <c r="G69" i="2"/>
  <c r="F69" i="2"/>
  <c r="K69" i="2" s="1"/>
  <c r="J67" i="2"/>
  <c r="I67" i="2"/>
  <c r="H67" i="2"/>
  <c r="G67" i="2"/>
  <c r="F67" i="2"/>
  <c r="K67" i="2" s="1"/>
  <c r="J65" i="2"/>
  <c r="I65" i="2"/>
  <c r="H65" i="2"/>
  <c r="G65" i="2"/>
  <c r="F65" i="2"/>
  <c r="J63" i="2"/>
  <c r="I63" i="2"/>
  <c r="H63" i="2"/>
  <c r="G63" i="2"/>
  <c r="F63" i="2"/>
  <c r="K63" i="2" s="1"/>
  <c r="J61" i="2"/>
  <c r="I61" i="2"/>
  <c r="H61" i="2"/>
  <c r="G61" i="2"/>
  <c r="F61" i="2"/>
  <c r="K61" i="2" s="1"/>
  <c r="J59" i="2"/>
  <c r="I59" i="2"/>
  <c r="H59" i="2"/>
  <c r="G59" i="2"/>
  <c r="F59" i="2"/>
  <c r="K59" i="2" s="1"/>
  <c r="J57" i="2"/>
  <c r="I57" i="2"/>
  <c r="H57" i="2"/>
  <c r="G57" i="2"/>
  <c r="K57" i="2" s="1"/>
  <c r="F57" i="2"/>
  <c r="J55" i="2"/>
  <c r="I55" i="2"/>
  <c r="H55" i="2"/>
  <c r="G55" i="2"/>
  <c r="F55" i="2"/>
  <c r="K55" i="2" s="1"/>
  <c r="D48" i="2"/>
  <c r="J47" i="2"/>
  <c r="I47" i="2"/>
  <c r="H47" i="2"/>
  <c r="G47" i="2"/>
  <c r="F47" i="2"/>
  <c r="E47" i="2"/>
  <c r="K47" i="2" s="1"/>
  <c r="J46" i="2"/>
  <c r="I46" i="2"/>
  <c r="H46" i="2"/>
  <c r="G46" i="2"/>
  <c r="F46" i="2"/>
  <c r="E46" i="2"/>
  <c r="J45" i="2"/>
  <c r="I45" i="2"/>
  <c r="H45" i="2"/>
  <c r="G45" i="2"/>
  <c r="F45" i="2"/>
  <c r="E45" i="2"/>
  <c r="J44" i="2"/>
  <c r="I44" i="2"/>
  <c r="H44" i="2"/>
  <c r="G44" i="2"/>
  <c r="F44" i="2"/>
  <c r="E44" i="2"/>
  <c r="K44" i="2" s="1"/>
  <c r="J43" i="2"/>
  <c r="I43" i="2"/>
  <c r="H43" i="2"/>
  <c r="G43" i="2"/>
  <c r="F43" i="2"/>
  <c r="E43" i="2"/>
  <c r="K43" i="2" s="1"/>
  <c r="J42" i="2"/>
  <c r="I42" i="2"/>
  <c r="H42" i="2"/>
  <c r="G42" i="2"/>
  <c r="F42" i="2"/>
  <c r="E42" i="2"/>
  <c r="J41" i="2"/>
  <c r="I41" i="2"/>
  <c r="H41" i="2"/>
  <c r="G41" i="2"/>
  <c r="F41" i="2"/>
  <c r="E41" i="2"/>
  <c r="K41" i="2" s="1"/>
  <c r="J40" i="2"/>
  <c r="I40" i="2"/>
  <c r="H40" i="2"/>
  <c r="G40" i="2"/>
  <c r="F40" i="2"/>
  <c r="E40" i="2"/>
  <c r="K40" i="2" s="1"/>
  <c r="J39" i="2"/>
  <c r="I39" i="2"/>
  <c r="H39" i="2"/>
  <c r="G39" i="2"/>
  <c r="F39" i="2"/>
  <c r="E39" i="2"/>
  <c r="K39" i="2" s="1"/>
  <c r="J38" i="2"/>
  <c r="I38" i="2"/>
  <c r="H38" i="2"/>
  <c r="G38" i="2"/>
  <c r="F38" i="2"/>
  <c r="E38" i="2"/>
  <c r="J37" i="2"/>
  <c r="I37" i="2"/>
  <c r="H37" i="2"/>
  <c r="G37" i="2"/>
  <c r="F37" i="2"/>
  <c r="E37" i="2"/>
  <c r="J36" i="2"/>
  <c r="I36" i="2"/>
  <c r="H36" i="2"/>
  <c r="G36" i="2"/>
  <c r="F36" i="2"/>
  <c r="E36" i="2"/>
  <c r="K36" i="2" s="1"/>
  <c r="J35" i="2"/>
  <c r="I35" i="2"/>
  <c r="H35" i="2"/>
  <c r="G35" i="2"/>
  <c r="F35" i="2"/>
  <c r="E35" i="2"/>
  <c r="K35" i="2" s="1"/>
  <c r="J34" i="2"/>
  <c r="I34" i="2"/>
  <c r="H34" i="2"/>
  <c r="G34" i="2"/>
  <c r="F34" i="2"/>
  <c r="E34" i="2"/>
  <c r="J33" i="2"/>
  <c r="I33" i="2"/>
  <c r="H33" i="2"/>
  <c r="G33" i="2"/>
  <c r="F33" i="2"/>
  <c r="E33" i="2"/>
  <c r="K33" i="2" s="1"/>
  <c r="J32" i="2"/>
  <c r="I32" i="2"/>
  <c r="H32" i="2"/>
  <c r="G32" i="2"/>
  <c r="F32" i="2"/>
  <c r="E32" i="2"/>
  <c r="K32" i="2" s="1"/>
  <c r="J31" i="2"/>
  <c r="I31" i="2"/>
  <c r="H31" i="2"/>
  <c r="G31" i="2"/>
  <c r="F31" i="2"/>
  <c r="E31" i="2"/>
  <c r="K31" i="2" s="1"/>
  <c r="D23" i="2"/>
  <c r="J22" i="2"/>
  <c r="I22" i="2"/>
  <c r="H22" i="2"/>
  <c r="G22" i="2"/>
  <c r="F22" i="2"/>
  <c r="E22" i="2"/>
  <c r="K22" i="2" s="1"/>
  <c r="J21" i="2"/>
  <c r="I21" i="2"/>
  <c r="H21" i="2"/>
  <c r="G21" i="2"/>
  <c r="F21" i="2"/>
  <c r="E21" i="2"/>
  <c r="K21" i="2" s="1"/>
  <c r="J20" i="2"/>
  <c r="I20" i="2"/>
  <c r="H20" i="2"/>
  <c r="G20" i="2"/>
  <c r="F20" i="2"/>
  <c r="E20" i="2"/>
  <c r="J19" i="2"/>
  <c r="I19" i="2"/>
  <c r="H19" i="2"/>
  <c r="G19" i="2"/>
  <c r="F19" i="2"/>
  <c r="E19" i="2"/>
  <c r="J18" i="2"/>
  <c r="I18" i="2"/>
  <c r="H18" i="2"/>
  <c r="G18" i="2"/>
  <c r="F18" i="2"/>
  <c r="E18" i="2"/>
  <c r="K18" i="2" s="1"/>
  <c r="J17" i="2"/>
  <c r="I17" i="2"/>
  <c r="H17" i="2"/>
  <c r="G17" i="2"/>
  <c r="F17" i="2"/>
  <c r="E17" i="2"/>
  <c r="K17" i="2" s="1"/>
  <c r="J16" i="2"/>
  <c r="I16" i="2"/>
  <c r="H16" i="2"/>
  <c r="G16" i="2"/>
  <c r="F16" i="2"/>
  <c r="E16" i="2"/>
  <c r="J15" i="2"/>
  <c r="I15" i="2"/>
  <c r="H15" i="2"/>
  <c r="G15" i="2"/>
  <c r="F15" i="2"/>
  <c r="E15" i="2"/>
  <c r="K15" i="2" s="1"/>
  <c r="J14" i="2"/>
  <c r="I14" i="2"/>
  <c r="H14" i="2"/>
  <c r="G14" i="2"/>
  <c r="F14" i="2"/>
  <c r="E14" i="2"/>
  <c r="K14" i="2" s="1"/>
  <c r="K13" i="2"/>
  <c r="J13" i="2"/>
  <c r="I13" i="2"/>
  <c r="H13" i="2"/>
  <c r="G13" i="2"/>
  <c r="F13" i="2"/>
  <c r="E13" i="2"/>
  <c r="J12" i="2"/>
  <c r="K12" i="2" s="1"/>
  <c r="I12" i="2"/>
  <c r="H12" i="2"/>
  <c r="G12" i="2"/>
  <c r="F12" i="2"/>
  <c r="E12" i="2"/>
  <c r="J11" i="2"/>
  <c r="I11" i="2"/>
  <c r="H11" i="2"/>
  <c r="G11" i="2"/>
  <c r="F11" i="2"/>
  <c r="E11" i="2"/>
  <c r="J10" i="2"/>
  <c r="I10" i="2"/>
  <c r="H10" i="2"/>
  <c r="G10" i="2"/>
  <c r="F10" i="2"/>
  <c r="E10" i="2"/>
  <c r="K10" i="2" s="1"/>
  <c r="M91" i="1"/>
  <c r="L73" i="1"/>
  <c r="U38" i="1"/>
  <c r="V38" i="1"/>
  <c r="W38" i="1"/>
  <c r="X38" i="1"/>
  <c r="Y38" i="1"/>
  <c r="Z38" i="1"/>
  <c r="U39" i="1"/>
  <c r="V39" i="1"/>
  <c r="W39" i="1"/>
  <c r="X39" i="1"/>
  <c r="Y39" i="1"/>
  <c r="Z39" i="1"/>
  <c r="M73" i="1" l="1"/>
  <c r="AA73" i="1"/>
  <c r="K11" i="2"/>
  <c r="K20" i="2"/>
  <c r="K46" i="2"/>
  <c r="K19" i="2"/>
  <c r="K16" i="2"/>
  <c r="K34" i="2"/>
  <c r="K65" i="2"/>
  <c r="K42" i="2"/>
  <c r="K38" i="2"/>
  <c r="K37" i="2"/>
  <c r="K45" i="2"/>
  <c r="K70" i="2"/>
  <c r="AA38" i="1" l="1"/>
  <c r="L38" i="1" s="1"/>
  <c r="L96" i="1" s="1"/>
  <c r="T96" i="1" s="1"/>
  <c r="AA74" i="1"/>
  <c r="L74" i="1" s="1"/>
  <c r="L97" i="1" s="1"/>
  <c r="T97" i="1" l="1"/>
  <c r="L92" i="1"/>
  <c r="L98" i="1" s="1"/>
  <c r="T98" i="1" s="1"/>
  <c r="L93" i="1"/>
  <c r="L75" i="1"/>
  <c r="L39" i="1"/>
  <c r="L99" i="1" l="1"/>
  <c r="T99" i="1" s="1"/>
</calcChain>
</file>

<file path=xl/sharedStrings.xml><?xml version="1.0" encoding="utf-8"?>
<sst xmlns="http://schemas.openxmlformats.org/spreadsheetml/2006/main" count="972" uniqueCount="285">
  <si>
    <t>Peso</t>
  </si>
  <si>
    <t>l'obiettivo non è stato avviato</t>
  </si>
  <si>
    <t>l'obiettivo è stato appena avviato</t>
  </si>
  <si>
    <t>l'obiettivo è stato realizzato parzialmente</t>
  </si>
  <si>
    <t>x</t>
  </si>
  <si>
    <t>Obiettivi</t>
  </si>
  <si>
    <t>Risultato atteso</t>
  </si>
  <si>
    <t>NOTE</t>
  </si>
  <si>
    <t>VALUTAZIONE OBIETTIVI DI PERFORMANCE ORGANIZZATIVA - DESCRITTORI</t>
  </si>
  <si>
    <t>PERFORMANCE ORGANIZZATIVA</t>
  </si>
  <si>
    <t>PERFORMANCE INDIVIDUALE</t>
  </si>
  <si>
    <t>totale peso obiettivi</t>
  </si>
  <si>
    <t>COMPORTAMENTI PROFESSIONALI</t>
  </si>
  <si>
    <t>Inserire titolo obiettivo</t>
  </si>
  <si>
    <t>Descrizione del risultato atteso</t>
  </si>
  <si>
    <t>inserire peso</t>
  </si>
  <si>
    <t>comportamenti professionali</t>
  </si>
  <si>
    <t>comportamento atteso</t>
  </si>
  <si>
    <t>Capacità relazionale</t>
  </si>
  <si>
    <t>capacità di gestione delle risorse umane</t>
  </si>
  <si>
    <t>Orientamento al risultato</t>
  </si>
  <si>
    <t>autonomia</t>
  </si>
  <si>
    <t>innovazione tecnologica e procedurale</t>
  </si>
  <si>
    <t>capacità operativa</t>
  </si>
  <si>
    <t>Risposta agli indirizzi</t>
  </si>
  <si>
    <t>capacità propositiva</t>
  </si>
  <si>
    <t xml:space="preserve">Capacità di gestire i rapporti interpersonali con colleghi,  collaboratori, amministratori  e utenza in maniera propositiva e funzionale al funzionamento dell'organizzazione </t>
  </si>
  <si>
    <t>Capacità di guidare le risorse umane assegnate, attraverso la valorizzazione delle competenze, il giusto riconoscimento dei meriti e la differenziazione del trattamento a seconda delle diverse propensioni</t>
  </si>
  <si>
    <t>Gestione dei servizi assegnati in funzione del risultato atteso, nel rispetto della normativa, ma in una logica di risoluzione dei problemi e non di individuazione dei problemi nelle possibili soluzioni</t>
  </si>
  <si>
    <t>Capacità di gestire in piena autonomia i servizi assegnati sulla base degli indirizzi, senza necessitare di disposizioni puntuali, ma nel perseguimento dei  risultati</t>
  </si>
  <si>
    <t>capacità di innovare le procedure attraverso il corretto utilizzo delle nuove dotazioni tecnologiche a disposizione e innovazione delle procedure finalizzata al risultato</t>
  </si>
  <si>
    <t>ESITO PERFORMANCE COMPLESSIVA</t>
  </si>
  <si>
    <t>VALUTAZIONE COMPLESSIVA PERFORMANCE</t>
  </si>
  <si>
    <t>VALUTAZIONE PERFOMANCE ORGANIZZATIVA</t>
  </si>
  <si>
    <t>VALUTAZIONE OBIETTIVI DI PERFORMANCE INDIVIDUALE</t>
  </si>
  <si>
    <t>VALUTAZIONE COMPORTAMENTO PROFESSIONALI</t>
  </si>
  <si>
    <t>SCHEDA DI VALUTAZIONE RESPONSABILE DI POSIZIONE ORGANIZZATIVA</t>
  </si>
  <si>
    <t>COMUNE DI _______</t>
  </si>
  <si>
    <t>AREA/SETTORE</t>
  </si>
  <si>
    <t>RESPONSABILE DI SERVIZIO</t>
  </si>
  <si>
    <t>ANNUALITA'</t>
  </si>
  <si>
    <t>OBIETTIVO 1</t>
  </si>
  <si>
    <t>OBIETTIVO 3</t>
  </si>
  <si>
    <t>OBIETTIVO 4</t>
  </si>
  <si>
    <t>OBIETTIVO 5</t>
  </si>
  <si>
    <t>OBIETTIVO  2</t>
  </si>
  <si>
    <t>GARANTIRE IL RAGGIUNGIMENTO</t>
  </si>
  <si>
    <t>Inserire una x nella casella corrisponendente alla descrizione coerente con il risultato ottenuto</t>
  </si>
  <si>
    <t>OBIETTIVI DI PERFORMANCE INDIVIDUALE</t>
  </si>
  <si>
    <t>Peso complessivo obiettivi di performance individuale (su 100)</t>
  </si>
  <si>
    <t>Peso complessivo performance organizzativa (su 100)</t>
  </si>
  <si>
    <t>Peso complessivo comportamenti professionali (su 100)</t>
  </si>
  <si>
    <t>FIRMA VALUTATORE</t>
  </si>
  <si>
    <t>FIRMA VALUTATO</t>
  </si>
  <si>
    <t>LUOGO E DATA</t>
  </si>
  <si>
    <t>capacità di utilizzare le proprie competenze nella gestione operativa dei servizi assegnati, garantendo capacità operativa e pragmatismo</t>
  </si>
  <si>
    <t xml:space="preserve">capacità di comprendere, elaborare e mettere in atto  gli indirizzi degli amministratori  nel perseguimento del valore pubblico  </t>
  </si>
  <si>
    <t>capacità di proporre, sulla base della volontà dell'amministrazione, delle azioni finalizzate al raggiunimento degli obiettivi</t>
  </si>
  <si>
    <t>fase 1</t>
  </si>
  <si>
    <t>fase 2</t>
  </si>
  <si>
    <t>fase 3</t>
  </si>
  <si>
    <t>fase 4</t>
  </si>
  <si>
    <t>fase 5</t>
  </si>
  <si>
    <t>indicatore 1</t>
  </si>
  <si>
    <t>indicatore 2</t>
  </si>
  <si>
    <t>indicatore 3</t>
  </si>
  <si>
    <t>dipendenti coinvolti</t>
  </si>
  <si>
    <t>OBIETTIVO 2</t>
  </si>
  <si>
    <t>obiettivo</t>
  </si>
  <si>
    <t>dipendenti coinvolti2</t>
  </si>
  <si>
    <t>dipendenti coinvolti3</t>
  </si>
  <si>
    <t>dipendenti coinvolti4</t>
  </si>
  <si>
    <t>dipendenti coinvolti5</t>
  </si>
  <si>
    <t xml:space="preserve">fase 1 </t>
  </si>
  <si>
    <t>riccardo</t>
  </si>
  <si>
    <t>stefano</t>
  </si>
  <si>
    <t>fase a</t>
  </si>
  <si>
    <t>emanuela</t>
  </si>
  <si>
    <t>fase b</t>
  </si>
  <si>
    <t>lucrezia</t>
  </si>
  <si>
    <t xml:space="preserve">n. </t>
  </si>
  <si>
    <t>l'obiettivo è stato realizzato adeguatamente</t>
  </si>
  <si>
    <t>l'obiettivo è stato perseguito ma con risultati non apprezzabili</t>
  </si>
  <si>
    <t>l'obiettivo è stato perseguito e realizzato in maniera  marginale</t>
  </si>
  <si>
    <t>l'obiettivo è stato  realizzato completamente</t>
  </si>
  <si>
    <t>PERCENTUALE DI REALIZZAZIONE</t>
  </si>
  <si>
    <t>SCHEDA DI PROGRAMMAZIONE RESPONSABILE DI POSIZIONE ORGANIZZATIVA</t>
  </si>
  <si>
    <t>dipendenti coinvolti 3</t>
  </si>
  <si>
    <t>Gestione utenza</t>
  </si>
  <si>
    <t>peso assoluto totale obiettivi  di performance organizzativa</t>
  </si>
  <si>
    <t>obiettivi</t>
  </si>
  <si>
    <t>dimensioni di pesatura</t>
  </si>
  <si>
    <t xml:space="preserve">peso </t>
  </si>
  <si>
    <t>peso assoluto</t>
  </si>
  <si>
    <t>peso relativo</t>
  </si>
  <si>
    <t>peso ai fini della valutazione</t>
  </si>
  <si>
    <t>importanza</t>
  </si>
  <si>
    <t>impatto sulla comunità</t>
  </si>
  <si>
    <t>onerosità</t>
  </si>
  <si>
    <t>totali</t>
  </si>
  <si>
    <t>peso assoluto totale obiettivi  di performance individuale</t>
  </si>
  <si>
    <t xml:space="preserve">Capacità di programmazione e controllo  </t>
  </si>
  <si>
    <t xml:space="preserve">Propensione al cambiamento e benessere organizzativo  </t>
  </si>
  <si>
    <t xml:space="preserve">Capacità di problem solving e promozione dell’immagine dell’Ente  </t>
  </si>
  <si>
    <t>Capacità di coordinamento del personale</t>
  </si>
  <si>
    <t xml:space="preserve">Collaborazione giuridico  
amministrativa, funzioni consultive e attività di rogito  </t>
  </si>
  <si>
    <t>Assistenza agli organi di governo e alla dirigenza per l’individuazione degli strumenti più idonei per consentire l’ottimale conseguimento degli obiettivi dell’amministrazione;  
Partecipazione con funzioni consultive e di assistenza alle riunioni del Consiglio e della Giunta, curandone la verbalizzazione; 
Rogito dei contratti nei quali l’ente è parte ed autentica delle scritture private ed atti unilaterali nell’interesse dell’Ente locale.</t>
  </si>
  <si>
    <t xml:space="preserve"> Capacità di favorire i processi di razionalizzazione e miglioramento organizzativo, di innovazione tecnologica</t>
  </si>
  <si>
    <t xml:space="preserve">Adattamento della gestione al mutamento degli indirizzi politico-amministrativi espressi dall’Organo politico;
Ricerca di un rapporto aperto e comunicativo con gli amministratori e pronta evidenziazione dei problemi emergenti e delle possibili soluzioni </t>
  </si>
  <si>
    <t>Capacità di fornire indicazioni puntuali e operative al personale sul corretto funzionamento dell’organizzazione
Capacità di individuare il fabbisogno formativo del personale
Capacità di valorizzare il potenziale del personale a disposizione</t>
  </si>
  <si>
    <t>Capacità di pianificare le attività, stabilire le priorità operative, controllare le attività strategiche, apportare i giusti correttivi.</t>
  </si>
  <si>
    <t>assegnazione</t>
  </si>
  <si>
    <t>fasi/indicatori</t>
  </si>
  <si>
    <t>report</t>
  </si>
  <si>
    <t xml:space="preserve">Capacità di gestire i rapporti interpersonali con colleghi, collaboratori, amministratori e utenza in maniera propositiva e funzionale al funzionamento dell'organizzazione </t>
  </si>
  <si>
    <t>Capacità di gestione delle risorse umane</t>
  </si>
  <si>
    <t>Capacità di gestire i servizi assegnati in funzione del risultato atteso, nel rispetto della normativa ma in una logica di risoluzione dei problemi e non di sola ricerca dei problemi nelle soluzioni prospettate</t>
  </si>
  <si>
    <t>Autonomia</t>
  </si>
  <si>
    <t>Capacità di gestire in piena autonomia i servizi assegnati sulla base degli indirizzi, senza necessità di singole e puntuali disposizioni ai fini del perseguimento dei risultati attesi</t>
  </si>
  <si>
    <t>Capacità operativa</t>
  </si>
  <si>
    <t>Capacità propositiva</t>
  </si>
  <si>
    <t>SCHEDA DI VALUTAZIONE DEL SEGRETARIO COMUNALE</t>
  </si>
  <si>
    <t>VALUTAZIONE OBIETTIVI DI PERFORMANCE ORGANIZZATIVA</t>
  </si>
  <si>
    <t>OBIETTIVO</t>
  </si>
  <si>
    <t>RISULTATO ATTESO</t>
  </si>
  <si>
    <t>DIPENDENTI</t>
  </si>
  <si>
    <t>PESO ASSOLUTO</t>
  </si>
  <si>
    <t>PESO RELATIVO</t>
  </si>
  <si>
    <t>REPORT</t>
  </si>
  <si>
    <t>PESO</t>
  </si>
  <si>
    <t>Descrizione fase/indicatore</t>
  </si>
  <si>
    <t>Collaboratori coinvolti</t>
  </si>
  <si>
    <t xml:space="preserve">VALUTAZIONE OBIETTIVI DI PERFORMANCE INDIVIDUALE </t>
  </si>
  <si>
    <t>PESO COMPLESSIVO OBIETTIVI DI PERFORMANCE INDIVIDUALE (su 100)</t>
  </si>
  <si>
    <t>PESO COMPLESSIVO OBIETTIVI DI PERFORMANCE ORGANIZZATIVA (su 100)</t>
  </si>
  <si>
    <t>PESO COMPLESSIVO COMPORTAMENTI PROFESSIONALI (su 100)</t>
  </si>
  <si>
    <t>VALUTAZIONE COMPORTAMENTI PROFESSIONALI</t>
  </si>
  <si>
    <t>Il comportamento è insoddisfacente</t>
  </si>
  <si>
    <t>Il comportamento presenta modalità di interazione non adeguate</t>
  </si>
  <si>
    <t xml:space="preserve">Il comportamento è adeguato ma presenta margini di miglioramento </t>
  </si>
  <si>
    <t>Il comportamento è in linea con le aspettative di ruolo</t>
  </si>
  <si>
    <t xml:space="preserve">Il comportamento supera le aspettative di ruolo e determina un valore aggiunto per l'Ente </t>
  </si>
  <si>
    <t>Commento  Sintetico alla Valutazione</t>
  </si>
  <si>
    <t>Totale punteggio obiettivi di Performance Organizzativa</t>
  </si>
  <si>
    <t>Totale punteggio obiettivi di Performance Organizzativa in percentuale</t>
  </si>
  <si>
    <t>Totale punteggio obiettivi di Performance Individuale</t>
  </si>
  <si>
    <t>Totale punteggio obiettivi di Performance Individuale in percentuale</t>
  </si>
  <si>
    <t>Totale punteggio comportamenti professionali</t>
  </si>
  <si>
    <t>Totale punteggio comportamenti professionali in percentuale</t>
  </si>
  <si>
    <t>CLASSE DI MERITO</t>
  </si>
  <si>
    <t>PUNTEGGIO FINALE</t>
  </si>
  <si>
    <t>II</t>
  </si>
  <si>
    <t>PESO OBIETTIVO              (da 1 a 10)</t>
  </si>
  <si>
    <t>PESO OBIETTIVO             (da 1 a 10)</t>
  </si>
  <si>
    <t>COMPORTAMENTO OSSERVATO</t>
  </si>
  <si>
    <t>COMPOERTAMENTO ATTESO</t>
  </si>
  <si>
    <t>SCHEDA DI VALUTAZIONE PERSONALE DIPENDENTE</t>
  </si>
  <si>
    <t>L'obiettivo è in itinere</t>
  </si>
  <si>
    <t>L'obiettivo è stato realizzato solo parzialmente</t>
  </si>
  <si>
    <t>L'obiettivo è stato realizzato completamente</t>
  </si>
  <si>
    <t>L'obiettivo è stato avviato</t>
  </si>
  <si>
    <t>SEGRETARIO COMUNALE:</t>
  </si>
  <si>
    <t>RESPONSABILITA' DI SERVIZIO AFFIDATE:</t>
  </si>
  <si>
    <t>L'obiettivo non è stato avviato</t>
  </si>
  <si>
    <t>Commento sintetico alla valutazione</t>
  </si>
  <si>
    <t>MASSIMO CONSEGUIBILE</t>
  </si>
  <si>
    <t>DIPENDENTE VALUTATO:</t>
  </si>
  <si>
    <t>Descrizione Fase/Indicatore</t>
  </si>
  <si>
    <t>OBIETTIVO DI PERFORMANCE</t>
  </si>
  <si>
    <t>Descrizione Obiettivo</t>
  </si>
  <si>
    <t>Descrizione obiettivo</t>
  </si>
  <si>
    <t>COMPORTAMENTO ATTESO</t>
  </si>
  <si>
    <t>OBIETTIVO/SUB OBIETTIVO</t>
  </si>
  <si>
    <t>Totale punteggio Performance Individuale</t>
  </si>
  <si>
    <t>Totale punteggio Performance Organizzativa</t>
  </si>
  <si>
    <t>Capacità di adattamento al cambiamento</t>
  </si>
  <si>
    <t>Il comportamento e’ insoddisfacente</t>
  </si>
  <si>
    <t>Il comportamento è adeguato ma presenta margini di miglioramento</t>
  </si>
  <si>
    <t>Il comportamento è in linea con le aspettative di  ruolo</t>
  </si>
  <si>
    <t xml:space="preserve">Il comportamento supera le aspettative e determina un valore aggiunto per l’ente </t>
  </si>
  <si>
    <t>(1 - 40)</t>
  </si>
  <si>
    <t>(41 -70)</t>
  </si>
  <si>
    <t xml:space="preserve">(71 -90) </t>
  </si>
  <si>
    <t>(91 - 100)</t>
  </si>
  <si>
    <t>PUNTEGGIO COMPLESSIVO IN PERCENTUALE</t>
  </si>
  <si>
    <t>L'obiettivo è stato realizzato parzialmente</t>
  </si>
  <si>
    <t>L'obiettivo è stato realizzato  parzialmente</t>
  </si>
  <si>
    <t>Totale peso</t>
  </si>
  <si>
    <t xml:space="preserve">Totale peso </t>
  </si>
  <si>
    <t xml:space="preserve">  (EVENTUALI)</t>
  </si>
  <si>
    <t>totale peso</t>
  </si>
  <si>
    <t>SCHEDA DI VALUTAZIONE RESPONSABILE DI ELEVATA QUALIFICAZIONE</t>
  </si>
  <si>
    <t>RESPONSABILE DI E.Q.:</t>
  </si>
  <si>
    <t>SETTORE:</t>
  </si>
  <si>
    <t>SERVIZIO/SETTORE:</t>
  </si>
  <si>
    <t>CERTIFICAZIONE DELL'ORGANO DI REVISIONE</t>
  </si>
  <si>
    <t>ESITO CERTIFICATO</t>
  </si>
  <si>
    <t>I</t>
  </si>
  <si>
    <t>DECURTAZIONE DEL 30% DELLA RETRIBUZIONE DI RISULTATO</t>
  </si>
  <si>
    <t>VERBALE N° __ DEL __/__/2025</t>
  </si>
  <si>
    <t>SI/NO</t>
  </si>
  <si>
    <t xml:space="preserve">         ___ GG</t>
  </si>
  <si>
    <t>Risposta agli indirizzi e propositività</t>
  </si>
  <si>
    <t>Innovazione tecnologica e pro-cedurale</t>
  </si>
  <si>
    <t>Capacità di differenziazione delle valutazioni</t>
  </si>
  <si>
    <t>Capacità di comprendere, elaborare e mettere in atto gli indirizzi degli am-ministratori nel perseguimento del valore pubblico;
Capacità di proporre, sulla base della volontà dell'amministrazione, delle azioni finalizzate al raggiungimento degli obiettivi.</t>
  </si>
  <si>
    <t>Capacità di fornire servizi agli utenti e gestire efficacemente le richieste provenienti dagli stessi; 
Capacità di garantire la soddisfazione dell'utenza.</t>
  </si>
  <si>
    <t>Capacità di innovare le procedure attraverso il corretto utilizzo delle nuove dotazioni tecnologiche a disposizione e innovazione delle procedure finaliz-zate al risultato.</t>
  </si>
  <si>
    <t>Capacità di valutazione dei propri collaboratori, dimostrata tramite una signi-ficativa differenziazione dei giudizi.</t>
  </si>
  <si>
    <t>Progressivo</t>
  </si>
  <si>
    <t>gravosità</t>
  </si>
  <si>
    <t>Anno:</t>
  </si>
  <si>
    <r>
      <t xml:space="preserve">VALUTAZIONE RISPETTO TEMPI DI PAGAMENTO                                                                    Art. 4 </t>
    </r>
    <r>
      <rPr>
        <b/>
        <i/>
        <sz val="16"/>
        <color theme="1"/>
        <rFont val="Calibri"/>
        <family val="2"/>
      </rPr>
      <t>bis</t>
    </r>
    <r>
      <rPr>
        <b/>
        <sz val="16"/>
        <color theme="1"/>
        <rFont val="Calibri"/>
        <family val="2"/>
      </rPr>
      <t xml:space="preserve"> comma 2  D.L. 13/2023</t>
    </r>
  </si>
  <si>
    <t xml:space="preserve">Capacità operativa </t>
  </si>
  <si>
    <t>Capacità di individuare i problemi, processare e praticare soluzioni per il su-peramento delle criticità affrontate</t>
  </si>
  <si>
    <t>Analisi e soluzione dei problemi</t>
  </si>
  <si>
    <t>Capacità di utilizzare le proprie competenze nella gestione operativa dei servizi assegnati, garantendo capacità operativa e pragmatismo;</t>
  </si>
  <si>
    <t>Capacità di gestire in piena autonomia i procedimenti assegnati sulla base delle disposizioni del responsabile.</t>
  </si>
  <si>
    <t>Capacità di innovare le procedure attraverso il corretto utilizzo delle nuove dotazioni tecnologiche a disposizione e innovazione delle procedure finalizzata al risultato.</t>
  </si>
  <si>
    <t>Capacità di utilizzare le proprie competenze nella gestione operativa dei procedimenti assegnati, garantendo capacità operativa e pragmatismo.</t>
  </si>
  <si>
    <t>Capacità di proporre, sulla base della volontà dell'amministrazione, delle azioni finalizzate al raggiungimento degli obiettivi.</t>
  </si>
  <si>
    <t>Capacità di gestione dell’utenza</t>
  </si>
  <si>
    <t>Capacità di prendere in carico le esigenze degli utenti;
Capacità di promuovere l’immagine dell’Ente verso l’esterno tramite i comportamenti assunti.</t>
  </si>
  <si>
    <t>Capacità di gestire i rapporti interpersonali con colleghi e responsabili con capacità di collaborazione e spirito costruttivo.</t>
  </si>
  <si>
    <t>Capacità di guidare le risorse umane assegnate, attraverso la valorizzazione delle competenze, il giusto riconoscimento dei meriti e la differenziazione del trattamento a seconda delle diverse propensioni;
Valutazione positiva del risultato scaturente dalla somministrazione del/dei questionario/i.</t>
  </si>
  <si>
    <t>Trasparenza amministrativa: pubblicazione tempestiva di tutti gli atti dell’Ente di competenza dei rispettivi servizi e costante aggiornamento della sezione “Amministrazione Trasparente” del sito istituzionale dell’Ente. Ogni servizio dovrà provvedere alla tempestiva trasmissione di dati e informazioni all'ufficio incaricato della pubblicazione</t>
  </si>
  <si>
    <t>Rispetto delle tempistiche di pubblicazione disposte dalla normativa vigente &gt;80%</t>
  </si>
  <si>
    <t>Pubblicazione di tutti gli atti di competenza nelle apposite sotto-sezioni di Amm.ne Trasparente &gt;90%</t>
  </si>
  <si>
    <t>Rispetto dei requisiti di completezza, apertura dei formati di pubblicazione, aggiornamento delle informazioni &gt;90%</t>
  </si>
  <si>
    <t>Ridurre le opportunità di manifestazione di casi di corruzione mediante la corretta e completa attuazione di quanto previsto nel Piano di prevenzione della corruzione e della Trasparenza adottato dall'ente, garantiendo contestualmente un elevato standard degli atti prodotti, da verificarsi in base alle risultanze dei controlli interni successivi predisposti nelle modalità previste dall’apposito Regolamento adottato dall’Ente ai sensi dell’art. 3 del DL 174/2012.</t>
  </si>
  <si>
    <t>Grado di attuazione delle misure di prevenzione disposte dal PTPCT: 100%</t>
  </si>
  <si>
    <t>N° monitoraggi predisposti dal Responsabile/n° report disposti dal PTPCT: 50%</t>
  </si>
  <si>
    <t>Rispetto delle tempistiche di attuazione delle misure e di predisposizione monitoraggi disposti dal PTPCT: 80%</t>
  </si>
  <si>
    <t>Livello minimo complessivo di qualità degli atti predisposti da ciascuna Unità organizzativa in base agli esiti dei controlli successivi: &gt;80%</t>
  </si>
  <si>
    <t>Garantire il rispetto dei tempi di pagamento dell’Ente al fine di rispettare i tempi massimi disposti dalle normative</t>
  </si>
  <si>
    <t>Rispetto tempi massimi di pagamento &lt;= 0 (dove "0" corrisponde al 30mo giorno dalla data della fattura)</t>
  </si>
  <si>
    <t>Favorire l'inclusione e l' accesso alle informazioni dell'Ente agli utenti con disabilità</t>
  </si>
  <si>
    <t>Rispetto dei requisititi di accessibilità del sito istituzionale in adeguamento alle disposizioni Agid e al nuovo Decreto 222/2023   &gt;90%</t>
  </si>
  <si>
    <t xml:space="preserve">Garantire le attività di competenza volte all’attuazione delle normative in materia di prevenzione della corruzione, trasparenza e controlli interni in base alle disposizioni del Legislatore e dell’Autorità anticorruzione. </t>
  </si>
  <si>
    <t>Monitoraggio e controllo sugli adempimenti in materia di trasparenza in quanto misura di prevenzione della corruzione e attività di impulso e coordinamento; sovrintendenza per l'implementazione e la semplificazione delle procedure connesse agli obblighi di pubblicazione: 100%</t>
  </si>
  <si>
    <t>Controllo della regolarità amministrativa e contabile sugli atti ai sensi dell'art. 3 del D.L. 174/2012: svolgimento del controllo successivo di regolarità amministrativa sugli atti dei responsabili d'area, coerentemente con quanto previsto dal regolamento sui controlli interni: 100%</t>
  </si>
  <si>
    <t xml:space="preserve">  DOTT.SSA ILARIA ZANDA</t>
  </si>
  <si>
    <t>Verifica sull’attuazione di quanto previsto nel Piano Triennale per la Prevenzione della Corruzione vigente, come da indicazioni sullo stesso riportate: 100%</t>
  </si>
  <si>
    <t xml:space="preserve">Formazione del personale dipendente ai sensi della Circolare del Ministro della Pubblica Amministrazione </t>
  </si>
  <si>
    <t>Garantire la formazione annua assicurando contestualmente la qualità dei servizi resi all’utenza e lo svolgimento del lavoro ordinario</t>
  </si>
  <si>
    <t>Misure volte a promuovere una più celere ed immediata fruizione dei documenti interni all'Ente</t>
  </si>
  <si>
    <t>COMUNE DI GONNOSNO'</t>
  </si>
  <si>
    <t>AMM.VO-SOCIALE</t>
  </si>
  <si>
    <t xml:space="preserve">  DOTT.SSA FEDERICA LAZZARI</t>
  </si>
  <si>
    <t>FINANZIARIO E PERSONALE</t>
  </si>
  <si>
    <t>Andrea Pistis</t>
  </si>
  <si>
    <t>Responsabile</t>
  </si>
  <si>
    <t>Federica Pilloni</t>
  </si>
  <si>
    <t>DOTT.SSA ALESSIA STROSCIO</t>
  </si>
  <si>
    <t>TECNICO</t>
  </si>
  <si>
    <t>GEOM. GIORGIO STERI</t>
  </si>
  <si>
    <t>Responsabile; F. Pilloni</t>
  </si>
  <si>
    <t xml:space="preserve">Completamento fascicoli digitali del personale dipendente attualmente in forza </t>
  </si>
  <si>
    <t xml:space="preserve">Implementazione del gestionale mediante raggruppamento per sottofascicoli </t>
  </si>
  <si>
    <t>Attuazione e gestione della nuova misura di parziale rimborso delle spese sostenute per il viaggio di istruzione della classe terza della scuola secondaria di primo grado</t>
  </si>
  <si>
    <t>Adeguamento /aggiornamento della modulistica del servizi sociali e dei servizi demografici, al fine di migliorarne la chiarezza, la completezza, l’efficacia amministrativa e ridurre le richieste di integrazione</t>
  </si>
  <si>
    <r>
      <t>Aggiornamento e semplificazione della modulistica dell’</t>
    </r>
    <r>
      <rPr>
        <u/>
        <sz val="11"/>
        <color theme="1"/>
        <rFont val="Calibri"/>
        <family val="2"/>
      </rPr>
      <t>Ufficio Sociale</t>
    </r>
    <r>
      <rPr>
        <sz val="11"/>
        <color theme="1"/>
        <rFont val="Calibri"/>
        <family val="2"/>
      </rPr>
      <t>: revisione normativa, uniformazione e aggiornamento della modulistica in uso presso l’Ufficio</t>
    </r>
  </si>
  <si>
    <r>
      <t>Revisione normativa, uniformazione e aggiornamento della modulistica in uso presso l’</t>
    </r>
    <r>
      <rPr>
        <u/>
        <sz val="11"/>
        <color theme="1"/>
        <rFont val="Calibri"/>
        <family val="2"/>
      </rPr>
      <t>Ufficio Demografico</t>
    </r>
  </si>
  <si>
    <t>Attuazione del nuovo regolamento comunale relativo al contributo, comprendente tutte le fasi amministrative: stesura della proposta di Giunta per la determinazione degli importi annuali, pubblicazione del bando, istruttoria delle domande, adozione delle determinazioni, liquidazione dei contributi e verifica/monitoraggio della misura.</t>
  </si>
  <si>
    <t>Digitalizzazione dell’archivio degli atti amministrativi dell’Ente – Intervento RAS (DGR n. 50/28 del 24/09/2025)</t>
  </si>
  <si>
    <t>Attuazione dell’intervento mediante la digitalizzazione dell’archivio degli atti amministrativi  (deliberazioni, determinazioni, proposte e atti correlati), finalizzata alla dematerializzazione, conservazione digitale e miglioramento dell’accessibilità documentale</t>
  </si>
  <si>
    <t>Aggiornarnamento e adeguamento del Manuale di Gestione Documentale alle normative vigenti (privacy, conservazione, protocolli, accesso ai documenti), assicurando chiarezza, completezza e coerenza con le disposizioni regolamentari. L’obiettivo comprende inoltre l’inserimento di eventuali nuove procedure e modifiche richieste dalla normativa regionale o nazionale, migliorando l’efficienza e la sicurezza nella gestione dei documenti.</t>
  </si>
  <si>
    <t>Digitalizzazione di tutte le concessioni cimiteriali emesse a partire dal 1° gennaio 2025, comprensive di firme e marche da bollo, assicurando corretta registrazione, conservazione digitale e accessibilità degli atti. L’attività comprende la scansione dei documenti cartacei, il controllo dei dati, la verifica delle firme e delle marche da bollo e l’archiviazione nel sistema digitale secondo le procedure dell’Ente</t>
  </si>
  <si>
    <t>Aggiornamento e adeguamento del Registro delle Attività di Trattamento (RAT) dei dati personali secondo le disposizioni del GDPR e le normative vigenti per la Pubblica Amministrazione. L’attività comprende la registrazione completa di tutti i trattamenti effettuati dall’Ente, l’aggiornamento dei responsabili, delle finalità e delle misure di sicurezza</t>
  </si>
  <si>
    <t>Adeguamento delle procedure interne dell'Ente alle normative nazionali ed europee in materia di informatizzazione, sicurezza e privacy nelle Pubbliche Amministrazioni</t>
  </si>
  <si>
    <t>ANNO</t>
  </si>
  <si>
    <t xml:space="preserve">Gestione del bonus sociale rifiuti di cui all’articolo 57-bis, comma 2, del decreto-legge 124/19, ossia il riconoscimento di un’agevolazione per famiglie in difficoltà economica che prevede uno sconto del 25% sulla Tassa Rifiuti, erogato automaticamente nel corso del 2026 per la TARI 2025. </t>
  </si>
  <si>
    <t>Bonus sociale rifiuti: attivazione e gestione della Misura</t>
  </si>
  <si>
    <t>Predisposizione, condivisione sindacale e approvazione di un Regolamento interno che disciplini criteri, modalità, limiti e procedure per la concessione dei permessi studio ai dipendenti dell’Ente, in coerenza con il CCNL Funzioni Locali e la normativa vigente</t>
  </si>
  <si>
    <t>Predisposizione schema e proposta di deliberazione entro il 31.12.2026</t>
  </si>
  <si>
    <t>Interventi nella viabilità di interesse locale e regionale - L.R. 12/2025 - Strade intercomunali: gestione finanziamento</t>
  </si>
  <si>
    <t>Realizzazione  interventi come da Progetto approvato, fino al collaudo dell'opera - entro il 31.12.2026</t>
  </si>
  <si>
    <t>Riqualificazione Municipio - gestione finanziamento</t>
  </si>
  <si>
    <t>Gestione dell'intero procedimento garantendo la conclusione dei lavori entro il 31.12.2026</t>
  </si>
  <si>
    <t>Responsabile; Saverio Pistis (per la parte operativa)</t>
  </si>
  <si>
    <t>Attivazione piattaforma digitale del territorio per una più celere consultazione delle informazioni</t>
  </si>
  <si>
    <t>Attivazione di una piattaforma digitale contenente le informazioni catastali e urbanistiche di tutto il territorio dell'ente e che sia consultabile da parte del cittadino mediante apposito link da pubblicare sulla hompage del sito istituzionale - entro il 31.12.2026</t>
  </si>
  <si>
    <t xml:space="preserve">Costituzione del Comitato Unico di Garanzia (CUG) ai sensi dell’art. 57 del Decreto Legislativo 165/2001 </t>
  </si>
  <si>
    <t>Supporto all'Ufficio Personale nella definizione degli atti di competenza</t>
  </si>
  <si>
    <t>Predisposizione  Regolamento e relativa proposta di deliberazione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</si>
</sst>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3" x14ac:knownFonts="1">
    <font>
      <sz val="11"/>
      <color theme="1"/>
      <name val="Calibri"/>
      <family val="2"/>
      <scheme val="minor"/>
    </font>
    <font>
      <sz val="11"/>
      <color theme="1"/>
      <name val="Cambria"/>
      <family val="1"/>
    </font>
    <font>
      <b/>
      <sz val="18"/>
      <color theme="1"/>
      <name val="Cambria"/>
      <family val="1"/>
    </font>
    <font>
      <b/>
      <sz val="14"/>
      <color theme="1"/>
      <name val="Cambria"/>
      <family val="1"/>
    </font>
    <font>
      <b/>
      <sz val="11"/>
      <color theme="1"/>
      <name val="Cambria"/>
      <family val="1"/>
    </font>
    <font>
      <sz val="30"/>
      <color theme="1"/>
      <name val="Cambria"/>
      <family val="1"/>
    </font>
    <font>
      <b/>
      <sz val="30"/>
      <color theme="1"/>
      <name val="Cambria"/>
      <family val="1"/>
    </font>
    <font>
      <sz val="8"/>
      <name val="Calibri"/>
      <family val="2"/>
      <scheme val="minor"/>
    </font>
    <font>
      <b/>
      <sz val="10"/>
      <color theme="1"/>
      <name val="Cambria"/>
      <family val="1"/>
    </font>
    <font>
      <b/>
      <sz val="11"/>
      <color theme="1"/>
      <name val="Calibri"/>
      <family val="2"/>
      <scheme val="minor"/>
    </font>
    <font>
      <sz val="25"/>
      <color theme="1"/>
      <name val="Calibri"/>
      <family val="2"/>
      <scheme val="minor"/>
    </font>
    <font>
      <sz val="11"/>
      <color theme="1"/>
      <name val="Calibri"/>
      <family val="2"/>
      <scheme val="minor"/>
    </font>
    <font>
      <sz val="11"/>
      <color theme="1"/>
      <name val="Calibri"/>
      <family val="2"/>
    </font>
    <font>
      <b/>
      <sz val="11"/>
      <color theme="1"/>
      <name val="Calibri"/>
      <family val="2"/>
    </font>
    <font>
      <b/>
      <sz val="20"/>
      <color theme="1"/>
      <name val="Calibri"/>
      <family val="2"/>
    </font>
    <font>
      <b/>
      <u/>
      <sz val="14"/>
      <color theme="1"/>
      <name val="Calibri"/>
      <family val="2"/>
    </font>
    <font>
      <b/>
      <sz val="14"/>
      <color theme="1"/>
      <name val="Calibri"/>
      <family val="2"/>
    </font>
    <font>
      <b/>
      <sz val="30"/>
      <color theme="1"/>
      <name val="Calibri"/>
      <family val="2"/>
    </font>
    <font>
      <b/>
      <sz val="12"/>
      <color theme="1"/>
      <name val="Calibri"/>
      <family val="2"/>
    </font>
    <font>
      <b/>
      <sz val="25"/>
      <color theme="1"/>
      <name val="Calibri"/>
      <family val="2"/>
    </font>
    <font>
      <sz val="20"/>
      <color theme="1"/>
      <name val="Calibri"/>
      <family val="2"/>
    </font>
    <font>
      <b/>
      <sz val="32"/>
      <color theme="1"/>
      <name val="Calibri"/>
      <family val="2"/>
    </font>
    <font>
      <b/>
      <sz val="24"/>
      <color theme="1"/>
      <name val="Calibri"/>
      <family val="2"/>
    </font>
    <font>
      <b/>
      <i/>
      <sz val="24"/>
      <color theme="1"/>
      <name val="Calibri"/>
      <family val="2"/>
    </font>
    <font>
      <b/>
      <sz val="20"/>
      <color theme="1"/>
      <name val="Calibri"/>
      <family val="2"/>
      <scheme val="minor"/>
    </font>
    <font>
      <b/>
      <sz val="14"/>
      <color theme="1"/>
      <name val="Calibri"/>
      <family val="2"/>
      <scheme val="minor"/>
    </font>
    <font>
      <b/>
      <sz val="30"/>
      <color theme="1"/>
      <name val="Calibri"/>
      <family val="2"/>
      <scheme val="minor"/>
    </font>
    <font>
      <b/>
      <sz val="25"/>
      <color theme="1"/>
      <name val="Calibri"/>
      <family val="2"/>
      <scheme val="minor"/>
    </font>
    <font>
      <sz val="20"/>
      <color theme="1"/>
      <name val="Calibri"/>
      <family val="2"/>
      <scheme val="minor"/>
    </font>
    <font>
      <b/>
      <sz val="25"/>
      <name val="Calibri"/>
      <family val="2"/>
      <scheme val="minor"/>
    </font>
    <font>
      <b/>
      <sz val="24"/>
      <color theme="1"/>
      <name val="Calibri"/>
      <family val="2"/>
      <scheme val="minor"/>
    </font>
    <font>
      <b/>
      <i/>
      <sz val="24"/>
      <color theme="1"/>
      <name val="Calibri"/>
      <family val="2"/>
      <scheme val="minor"/>
    </font>
    <font>
      <b/>
      <u/>
      <sz val="11"/>
      <color theme="1"/>
      <name val="Calibri"/>
      <family val="2"/>
    </font>
    <font>
      <b/>
      <i/>
      <sz val="20"/>
      <color theme="1"/>
      <name val="Calibri"/>
      <family val="2"/>
    </font>
    <font>
      <b/>
      <sz val="26"/>
      <color theme="1"/>
      <name val="Calibri"/>
      <family val="2"/>
    </font>
    <font>
      <b/>
      <sz val="16"/>
      <color theme="1"/>
      <name val="Calibri"/>
      <family val="2"/>
    </font>
    <font>
      <sz val="16"/>
      <color theme="1"/>
      <name val="Calibri"/>
      <family val="2"/>
    </font>
    <font>
      <sz val="40"/>
      <color theme="1"/>
      <name val="Calibri"/>
      <family val="2"/>
    </font>
    <font>
      <b/>
      <sz val="10"/>
      <color theme="1"/>
      <name val="Calibri"/>
      <family val="2"/>
    </font>
    <font>
      <b/>
      <i/>
      <sz val="16"/>
      <color theme="1"/>
      <name val="Calibri"/>
      <family val="2"/>
    </font>
    <font>
      <sz val="12"/>
      <color theme="1"/>
      <name val="Cambria"/>
      <family val="1"/>
    </font>
    <font>
      <sz val="12"/>
      <color theme="1"/>
      <name val="Calibri"/>
      <family val="2"/>
    </font>
    <font>
      <u/>
      <sz val="11"/>
      <color theme="1"/>
      <name val="Calibri"/>
      <family val="2"/>
    </font>
  </fonts>
  <fills count="19">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9FEB8"/>
        <bgColor indexed="64"/>
      </patternFill>
    </fill>
    <fill>
      <patternFill patternType="solid">
        <fgColor rgb="FFFDFFDD"/>
        <bgColor indexed="64"/>
      </patternFill>
    </fill>
    <fill>
      <patternFill patternType="solid">
        <fgColor theme="0" tint="-0.3499862666707357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9" fontId="11" fillId="0" borderId="0" applyFont="0" applyFill="0" applyBorder="0" applyAlignment="0" applyProtection="0"/>
  </cellStyleXfs>
  <cellXfs count="500">
    <xf numFmtId="0" fontId="0" fillId="0" borderId="0" xfId="0"/>
    <xf numFmtId="0" fontId="1" fillId="0" borderId="0" xfId="0" applyFont="1" applyAlignment="1">
      <alignment wrapText="1"/>
    </xf>
    <xf numFmtId="0" fontId="4" fillId="2" borderId="1" xfId="0" applyFont="1" applyFill="1" applyBorder="1" applyAlignment="1">
      <alignment vertical="center" wrapText="1"/>
    </xf>
    <xf numFmtId="0" fontId="4" fillId="4" borderId="1" xfId="0" applyFont="1" applyFill="1" applyBorder="1" applyAlignment="1">
      <alignment vertical="center" wrapText="1"/>
    </xf>
    <xf numFmtId="0" fontId="1" fillId="0" borderId="1" xfId="0" applyFont="1" applyBorder="1" applyAlignment="1">
      <alignment horizontal="left" vertical="center" wrapText="1"/>
    </xf>
    <xf numFmtId="0" fontId="4" fillId="2" borderId="6" xfId="0" applyFont="1" applyFill="1" applyBorder="1" applyAlignment="1">
      <alignment vertical="center" wrapText="1"/>
    </xf>
    <xf numFmtId="0" fontId="1" fillId="2" borderId="7" xfId="0" applyFont="1" applyFill="1" applyBorder="1" applyAlignment="1">
      <alignment horizontal="center" vertical="center" wrapText="1"/>
    </xf>
    <xf numFmtId="0" fontId="1" fillId="0" borderId="5" xfId="0" applyFont="1" applyBorder="1" applyAlignment="1">
      <alignment horizontal="left" vertical="center" wrapText="1"/>
    </xf>
    <xf numFmtId="0" fontId="1" fillId="4"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0" borderId="1" xfId="0" applyFont="1" applyBorder="1" applyAlignment="1">
      <alignment wrapText="1"/>
    </xf>
    <xf numFmtId="0" fontId="4" fillId="0" borderId="1" xfId="0" applyFont="1" applyBorder="1" applyAlignment="1">
      <alignment horizontal="center" vertical="center" wrapText="1"/>
    </xf>
    <xf numFmtId="0" fontId="1" fillId="0" borderId="8" xfId="0" applyFont="1" applyBorder="1" applyAlignment="1">
      <alignment vertical="center" wrapText="1"/>
    </xf>
    <xf numFmtId="0" fontId="1" fillId="0" borderId="7" xfId="0" applyFont="1" applyBorder="1" applyAlignment="1">
      <alignment wrapText="1"/>
    </xf>
    <xf numFmtId="0" fontId="4" fillId="4" borderId="1" xfId="0" applyFont="1" applyFill="1" applyBorder="1" applyAlignment="1">
      <alignment horizontal="left" vertical="center" wrapText="1"/>
    </xf>
    <xf numFmtId="0" fontId="1" fillId="0" borderId="0" xfId="0" applyFont="1" applyAlignment="1">
      <alignment horizontal="left" wrapText="1"/>
    </xf>
    <xf numFmtId="0" fontId="4" fillId="0" borderId="1" xfId="0" applyFont="1" applyBorder="1" applyAlignment="1">
      <alignment vertical="center" wrapText="1"/>
    </xf>
    <xf numFmtId="0" fontId="1" fillId="2" borderId="14" xfId="0" applyFont="1" applyFill="1" applyBorder="1" applyAlignment="1">
      <alignment horizontal="center" vertical="center" wrapText="1"/>
    </xf>
    <xf numFmtId="0" fontId="1" fillId="0" borderId="11" xfId="0" applyFont="1" applyBorder="1" applyAlignment="1">
      <alignment horizontal="left" vertical="center" wrapText="1"/>
    </xf>
    <xf numFmtId="0" fontId="4" fillId="2" borderId="4"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1" fillId="0" borderId="18" xfId="0" applyFont="1" applyBorder="1" applyAlignment="1">
      <alignment horizontal="left" vertical="center" wrapText="1"/>
    </xf>
    <xf numFmtId="0" fontId="8" fillId="2"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4" fillId="4" borderId="11"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4" fillId="0" borderId="14" xfId="0" applyFont="1" applyBorder="1" applyAlignment="1">
      <alignment vertical="center" wrapText="1"/>
    </xf>
    <xf numFmtId="0" fontId="1" fillId="0" borderId="11" xfId="0" applyFont="1" applyBorder="1" applyAlignment="1">
      <alignment wrapText="1"/>
    </xf>
    <xf numFmtId="0" fontId="0" fillId="0" borderId="1" xfId="0" applyBorder="1" applyAlignment="1">
      <alignment horizontal="center" vertical="center" wrapText="1"/>
    </xf>
    <xf numFmtId="0" fontId="0" fillId="0" borderId="27" xfId="0" applyBorder="1" applyAlignment="1">
      <alignment vertical="center" wrapText="1"/>
    </xf>
    <xf numFmtId="10" fontId="0" fillId="0" borderId="27" xfId="0" applyNumberFormat="1" applyBorder="1" applyAlignment="1">
      <alignment vertical="center" wrapText="1"/>
    </xf>
    <xf numFmtId="0" fontId="0" fillId="0" borderId="0" xfId="0" applyAlignment="1">
      <alignment vertical="center"/>
    </xf>
    <xf numFmtId="0" fontId="9" fillId="7" borderId="26"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7" borderId="28" xfId="0" applyFont="1" applyFill="1" applyBorder="1" applyAlignment="1">
      <alignment horizontal="center" vertical="center" wrapText="1"/>
    </xf>
    <xf numFmtId="0" fontId="0" fillId="4" borderId="1" xfId="0" applyFill="1" applyBorder="1" applyAlignment="1">
      <alignment horizontal="left" vertical="center" wrapText="1"/>
    </xf>
    <xf numFmtId="0" fontId="0" fillId="8" borderId="1" xfId="0" applyFill="1" applyBorder="1" applyAlignment="1">
      <alignment horizontal="left"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8" borderId="1" xfId="0" applyFill="1" applyBorder="1" applyAlignment="1">
      <alignment horizontal="center" vertical="center" wrapText="1"/>
    </xf>
    <xf numFmtId="10" fontId="0" fillId="8" borderId="1" xfId="0" applyNumberFormat="1" applyFill="1" applyBorder="1" applyAlignment="1">
      <alignment horizontal="center" vertical="center" wrapText="1"/>
    </xf>
    <xf numFmtId="0" fontId="0" fillId="0" borderId="27" xfId="0" applyBorder="1" applyAlignment="1">
      <alignment horizontal="center" vertical="center" wrapText="1"/>
    </xf>
    <xf numFmtId="165" fontId="0" fillId="8" borderId="1" xfId="0" applyNumberFormat="1" applyFill="1" applyBorder="1" applyAlignment="1">
      <alignment horizontal="center" vertical="center" wrapText="1"/>
    </xf>
    <xf numFmtId="0" fontId="0" fillId="0" borderId="1" xfId="0" applyBorder="1" applyAlignment="1">
      <alignment vertical="center" wrapText="1"/>
    </xf>
    <xf numFmtId="10" fontId="0" fillId="0" borderId="1" xfId="0" applyNumberFormat="1" applyBorder="1" applyAlignment="1">
      <alignment vertical="center" wrapText="1"/>
    </xf>
    <xf numFmtId="165" fontId="0" fillId="0" borderId="28" xfId="0" applyNumberFormat="1" applyBorder="1" applyAlignment="1">
      <alignment vertical="center" wrapText="1"/>
    </xf>
    <xf numFmtId="165" fontId="0" fillId="0" borderId="1" xfId="0" applyNumberFormat="1" applyBorder="1" applyAlignment="1">
      <alignment vertical="center" wrapText="1"/>
    </xf>
    <xf numFmtId="0" fontId="0" fillId="4" borderId="1" xfId="0" applyFill="1" applyBorder="1" applyAlignment="1">
      <alignment horizontal="center" vertical="center" wrapText="1"/>
    </xf>
    <xf numFmtId="10" fontId="0" fillId="4" borderId="1" xfId="0" applyNumberFormat="1" applyFill="1" applyBorder="1" applyAlignment="1">
      <alignment horizontal="center" vertical="center" wrapText="1"/>
    </xf>
    <xf numFmtId="165" fontId="0" fillId="4" borderId="1" xfId="0" applyNumberFormat="1" applyFill="1" applyBorder="1" applyAlignment="1">
      <alignment horizontal="center" vertical="center" wrapText="1"/>
    </xf>
    <xf numFmtId="0" fontId="9" fillId="7" borderId="0" xfId="0" applyFont="1" applyFill="1" applyAlignment="1">
      <alignment horizontal="center" vertical="center" wrapText="1"/>
    </xf>
    <xf numFmtId="0" fontId="10" fillId="0" borderId="0" xfId="0" applyFont="1" applyAlignment="1">
      <alignment horizontal="center" vertical="center" wrapText="1"/>
    </xf>
    <xf numFmtId="165" fontId="0" fillId="4" borderId="0" xfId="0" applyNumberFormat="1" applyFill="1" applyAlignment="1">
      <alignment horizontal="center" vertical="center" wrapText="1"/>
    </xf>
    <xf numFmtId="165" fontId="0" fillId="0" borderId="0" xfId="0" applyNumberFormat="1" applyAlignment="1">
      <alignment vertical="center" wrapText="1"/>
    </xf>
    <xf numFmtId="0" fontId="0" fillId="0" borderId="6" xfId="0" applyBorder="1" applyAlignment="1">
      <alignment horizontal="center" vertical="center" wrapText="1"/>
    </xf>
    <xf numFmtId="0" fontId="0" fillId="8" borderId="6" xfId="0" applyFill="1" applyBorder="1" applyAlignment="1">
      <alignment horizontal="left" vertical="center" wrapText="1"/>
    </xf>
    <xf numFmtId="0" fontId="0" fillId="8" borderId="6" xfId="0" applyFill="1" applyBorder="1" applyAlignment="1">
      <alignment horizontal="center" vertical="center" wrapText="1"/>
    </xf>
    <xf numFmtId="10" fontId="0" fillId="8" borderId="6" xfId="0" applyNumberFormat="1" applyFill="1" applyBorder="1" applyAlignment="1">
      <alignment horizontal="center" vertical="center" wrapText="1"/>
    </xf>
    <xf numFmtId="165" fontId="0" fillId="8" borderId="6" xfId="0" applyNumberFormat="1" applyFill="1" applyBorder="1" applyAlignment="1">
      <alignment horizontal="center" vertical="center" wrapText="1"/>
    </xf>
    <xf numFmtId="0" fontId="12" fillId="0" borderId="0" xfId="0" applyFont="1" applyAlignment="1">
      <alignment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3" fillId="9"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8" fillId="9" borderId="1" xfId="0" applyFont="1" applyFill="1" applyBorder="1" applyAlignment="1">
      <alignment horizontal="center" vertical="center" textRotation="90" wrapText="1"/>
    </xf>
    <xf numFmtId="0" fontId="12" fillId="9" borderId="1" xfId="0" applyFont="1" applyFill="1" applyBorder="1" applyAlignment="1">
      <alignment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10" fontId="12" fillId="8" borderId="1" xfId="0" applyNumberFormat="1" applyFont="1" applyFill="1" applyBorder="1" applyAlignment="1">
      <alignment horizontal="center" vertical="center" wrapText="1"/>
    </xf>
    <xf numFmtId="165" fontId="12" fillId="0" borderId="1" xfId="0" applyNumberFormat="1" applyFont="1" applyBorder="1" applyAlignment="1">
      <alignment horizontal="center" vertical="center" wrapText="1"/>
    </xf>
    <xf numFmtId="165" fontId="12" fillId="11"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vertical="center" wrapText="1"/>
    </xf>
    <xf numFmtId="2" fontId="12" fillId="0" borderId="0" xfId="0" applyNumberFormat="1" applyFont="1" applyAlignment="1">
      <alignment wrapText="1"/>
    </xf>
    <xf numFmtId="0" fontId="12" fillId="2" borderId="5" xfId="0" applyFont="1" applyFill="1" applyBorder="1" applyAlignment="1">
      <alignment horizontal="center" vertical="center" wrapText="1"/>
    </xf>
    <xf numFmtId="10" fontId="12" fillId="2" borderId="5" xfId="0" applyNumberFormat="1" applyFont="1" applyFill="1" applyBorder="1" applyAlignment="1">
      <alignment horizontal="center" vertical="center" wrapText="1"/>
    </xf>
    <xf numFmtId="0" fontId="13" fillId="2" borderId="5" xfId="0" applyFont="1" applyFill="1" applyBorder="1" applyAlignment="1">
      <alignment horizontal="right" vertical="center" wrapText="1"/>
    </xf>
    <xf numFmtId="0" fontId="20" fillId="0" borderId="0" xfId="0" applyFont="1" applyAlignment="1">
      <alignment wrapText="1"/>
    </xf>
    <xf numFmtId="2" fontId="20" fillId="0" borderId="0" xfId="0" applyNumberFormat="1" applyFont="1" applyAlignment="1">
      <alignment wrapText="1"/>
    </xf>
    <xf numFmtId="0" fontId="13" fillId="4"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2" fillId="4" borderId="6" xfId="0" applyFont="1" applyFill="1" applyBorder="1" applyAlignment="1">
      <alignment horizontal="center" vertical="center" wrapText="1"/>
    </xf>
    <xf numFmtId="164" fontId="12" fillId="0" borderId="1" xfId="0" applyNumberFormat="1" applyFont="1" applyBorder="1" applyAlignment="1">
      <alignment horizontal="left" vertical="center" wrapText="1"/>
    </xf>
    <xf numFmtId="165" fontId="12" fillId="12" borderId="1" xfId="0" applyNumberFormat="1" applyFont="1" applyFill="1" applyBorder="1" applyAlignment="1">
      <alignment horizontal="center" vertical="center" wrapText="1"/>
    </xf>
    <xf numFmtId="0" fontId="13" fillId="0" borderId="1" xfId="0" applyFont="1" applyBorder="1" applyAlignment="1">
      <alignment vertical="center" wrapText="1"/>
    </xf>
    <xf numFmtId="0" fontId="12" fillId="4"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164" fontId="12" fillId="4" borderId="5" xfId="0" applyNumberFormat="1" applyFont="1" applyFill="1" applyBorder="1" applyAlignment="1">
      <alignment horizontal="center" vertical="center" wrapText="1"/>
    </xf>
    <xf numFmtId="0" fontId="13" fillId="4" borderId="5" xfId="0" applyFont="1" applyFill="1" applyBorder="1" applyAlignment="1">
      <alignment horizontal="right" vertical="center" wrapText="1"/>
    </xf>
    <xf numFmtId="0" fontId="16" fillId="4" borderId="6" xfId="0" applyFont="1" applyFill="1" applyBorder="1" applyAlignment="1">
      <alignment vertical="center" wrapText="1"/>
    </xf>
    <xf numFmtId="0" fontId="16" fillId="4" borderId="1" xfId="0" applyFont="1" applyFill="1" applyBorder="1" applyAlignment="1">
      <alignment vertical="center" wrapText="1"/>
    </xf>
    <xf numFmtId="0" fontId="12" fillId="4" borderId="0" xfId="0" applyFont="1" applyFill="1" applyAlignment="1">
      <alignment wrapText="1"/>
    </xf>
    <xf numFmtId="0" fontId="13" fillId="10" borderId="11" xfId="0" applyFont="1" applyFill="1" applyBorder="1" applyAlignment="1">
      <alignment horizontal="center" vertical="center" wrapText="1"/>
    </xf>
    <xf numFmtId="0" fontId="13" fillId="0" borderId="6" xfId="0" applyFont="1" applyBorder="1" applyAlignment="1">
      <alignment horizontal="center" vertical="center" wrapText="1"/>
    </xf>
    <xf numFmtId="0" fontId="20" fillId="4" borderId="0" xfId="0" applyFont="1" applyFill="1" applyAlignment="1">
      <alignment wrapText="1"/>
    </xf>
    <xf numFmtId="0" fontId="20" fillId="4" borderId="4" xfId="0" applyFont="1" applyFill="1" applyBorder="1" applyAlignment="1">
      <alignment wrapText="1"/>
    </xf>
    <xf numFmtId="1" fontId="14" fillId="13" borderId="1" xfId="0" applyNumberFormat="1" applyFont="1" applyFill="1" applyBorder="1" applyAlignment="1">
      <alignment horizontal="center" vertical="center" wrapText="1"/>
    </xf>
    <xf numFmtId="0" fontId="14" fillId="13" borderId="1" xfId="0" applyFont="1" applyFill="1" applyBorder="1" applyAlignment="1">
      <alignment horizontal="center" vertical="center" wrapText="1"/>
    </xf>
    <xf numFmtId="9" fontId="14" fillId="13" borderId="1" xfId="0" applyNumberFormat="1" applyFont="1" applyFill="1" applyBorder="1" applyAlignment="1">
      <alignment horizontal="center" vertical="center" wrapText="1"/>
    </xf>
    <xf numFmtId="1" fontId="14" fillId="13" borderId="6" xfId="0" applyNumberFormat="1" applyFont="1" applyFill="1" applyBorder="1" applyAlignment="1">
      <alignment horizontal="center" vertical="center" wrapText="1"/>
    </xf>
    <xf numFmtId="0" fontId="14" fillId="13" borderId="6" xfId="0" applyFont="1" applyFill="1" applyBorder="1" applyAlignment="1">
      <alignment horizontal="center" vertical="center" wrapText="1"/>
    </xf>
    <xf numFmtId="9" fontId="14" fillId="13" borderId="20" xfId="0" applyNumberFormat="1" applyFont="1" applyFill="1" applyBorder="1" applyAlignment="1">
      <alignment horizontal="center" vertical="center" wrapText="1"/>
    </xf>
    <xf numFmtId="1" fontId="23" fillId="0" borderId="5" xfId="0" applyNumberFormat="1" applyFont="1" applyBorder="1" applyAlignment="1">
      <alignment horizontal="center" vertical="center" wrapText="1"/>
    </xf>
    <xf numFmtId="164" fontId="22" fillId="0" borderId="19" xfId="0" applyNumberFormat="1" applyFont="1" applyBorder="1" applyAlignment="1">
      <alignment horizontal="center" vertical="center" wrapText="1"/>
    </xf>
    <xf numFmtId="0" fontId="12" fillId="0" borderId="0" xfId="0" applyFont="1" applyAlignment="1">
      <alignment horizontal="center" wrapText="1"/>
    </xf>
    <xf numFmtId="0" fontId="12" fillId="0" borderId="0" xfId="0" applyFont="1" applyAlignment="1">
      <alignment horizontal="left" wrapText="1"/>
    </xf>
    <xf numFmtId="0" fontId="0" fillId="0" borderId="0" xfId="0" applyAlignment="1">
      <alignment wrapText="1"/>
    </xf>
    <xf numFmtId="0" fontId="24" fillId="0" borderId="1" xfId="0" applyFont="1" applyBorder="1" applyAlignment="1">
      <alignment horizontal="center" vertical="center" wrapText="1"/>
    </xf>
    <xf numFmtId="0" fontId="9" fillId="17"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0" fillId="17" borderId="1" xfId="0" applyFill="1" applyBorder="1" applyAlignment="1">
      <alignment wrapText="1"/>
    </xf>
    <xf numFmtId="0" fontId="9" fillId="0" borderId="1" xfId="0" applyFont="1" applyBorder="1" applyAlignment="1">
      <alignment horizontal="center" vertical="center" wrapText="1"/>
    </xf>
    <xf numFmtId="0" fontId="0" fillId="0" borderId="8" xfId="0" applyBorder="1" applyAlignment="1">
      <alignment vertical="center" wrapText="1"/>
    </xf>
    <xf numFmtId="2" fontId="0" fillId="0" borderId="0" xfId="0" applyNumberFormat="1" applyAlignment="1">
      <alignment wrapText="1"/>
    </xf>
    <xf numFmtId="0" fontId="0" fillId="0" borderId="1" xfId="0" applyBorder="1" applyAlignment="1">
      <alignment horizontal="left" vertical="center" wrapText="1"/>
    </xf>
    <xf numFmtId="0" fontId="0" fillId="17" borderId="1" xfId="0" applyFill="1" applyBorder="1" applyAlignment="1">
      <alignment horizontal="center" vertical="center" wrapText="1"/>
    </xf>
    <xf numFmtId="0" fontId="28" fillId="0" borderId="0" xfId="0" applyFont="1" applyAlignment="1">
      <alignment wrapText="1"/>
    </xf>
    <xf numFmtId="0" fontId="9" fillId="4" borderId="1" xfId="0" applyFont="1" applyFill="1" applyBorder="1" applyAlignment="1">
      <alignment horizontal="center" vertical="center" wrapText="1"/>
    </xf>
    <xf numFmtId="0" fontId="0" fillId="0" borderId="31" xfId="0" applyBorder="1" applyAlignment="1">
      <alignment vertical="center" wrapText="1"/>
    </xf>
    <xf numFmtId="0" fontId="9" fillId="0" borderId="6" xfId="0" applyFont="1" applyBorder="1" applyAlignment="1">
      <alignment horizontal="center" vertical="center" wrapText="1"/>
    </xf>
    <xf numFmtId="0" fontId="0" fillId="17" borderId="20" xfId="0" applyFill="1" applyBorder="1" applyAlignment="1">
      <alignment vertical="center" wrapText="1"/>
    </xf>
    <xf numFmtId="0" fontId="0" fillId="0" borderId="5" xfId="0" applyBorder="1" applyAlignment="1">
      <alignment vertical="center" wrapText="1"/>
    </xf>
    <xf numFmtId="0" fontId="0" fillId="17" borderId="8" xfId="0" applyFill="1" applyBorder="1" applyAlignment="1">
      <alignment vertical="center" wrapText="1"/>
    </xf>
    <xf numFmtId="0" fontId="24" fillId="13" borderId="1" xfId="0" applyFont="1" applyFill="1" applyBorder="1" applyAlignment="1">
      <alignment horizontal="center" vertical="center" wrapText="1"/>
    </xf>
    <xf numFmtId="164" fontId="24" fillId="13" borderId="1" xfId="0" applyNumberFormat="1" applyFont="1" applyFill="1" applyBorder="1" applyAlignment="1">
      <alignment horizontal="right" vertical="center" wrapText="1"/>
    </xf>
    <xf numFmtId="164" fontId="31" fillId="0" borderId="1" xfId="0" applyNumberFormat="1" applyFont="1" applyBorder="1" applyAlignment="1">
      <alignment horizontal="center" vertical="center" wrapText="1"/>
    </xf>
    <xf numFmtId="164" fontId="30" fillId="0" borderId="1" xfId="0" applyNumberFormat="1" applyFont="1" applyBorder="1" applyAlignment="1">
      <alignment horizontal="right" vertical="center" wrapText="1"/>
    </xf>
    <xf numFmtId="0" fontId="9" fillId="0" borderId="6" xfId="0" applyFont="1" applyBorder="1" applyAlignment="1">
      <alignment horizontal="left" wrapText="1"/>
    </xf>
    <xf numFmtId="0" fontId="9" fillId="0" borderId="0" xfId="0" applyFont="1" applyAlignment="1">
      <alignment wrapText="1"/>
    </xf>
    <xf numFmtId="0" fontId="9" fillId="0" borderId="1" xfId="0" applyFont="1" applyBorder="1" applyAlignment="1">
      <alignment horizontal="left" wrapText="1"/>
    </xf>
    <xf numFmtId="0" fontId="0" fillId="0" borderId="0" xfId="0" applyAlignment="1">
      <alignment horizontal="left" wrapText="1"/>
    </xf>
    <xf numFmtId="0" fontId="13" fillId="15" borderId="15" xfId="0" applyFont="1" applyFill="1" applyBorder="1" applyAlignment="1">
      <alignment horizontal="center" vertical="center" wrapText="1"/>
    </xf>
    <xf numFmtId="0" fontId="13" fillId="15" borderId="1"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2" fillId="0" borderId="8" xfId="0" applyFont="1" applyBorder="1" applyAlignment="1">
      <alignment vertical="center" wrapText="1"/>
    </xf>
    <xf numFmtId="0" fontId="13" fillId="15" borderId="11" xfId="0" applyFont="1" applyFill="1" applyBorder="1" applyAlignment="1">
      <alignment horizontal="center" vertical="center" wrapText="1"/>
    </xf>
    <xf numFmtId="0" fontId="12" fillId="15" borderId="8" xfId="0" applyFont="1" applyFill="1" applyBorder="1" applyAlignment="1">
      <alignment vertical="center" wrapText="1"/>
    </xf>
    <xf numFmtId="0" fontId="14" fillId="13" borderId="14" xfId="0" applyFont="1" applyFill="1" applyBorder="1" applyAlignment="1">
      <alignment vertical="center" wrapText="1"/>
    </xf>
    <xf numFmtId="164" fontId="14" fillId="13" borderId="8" xfId="0" applyNumberFormat="1" applyFont="1" applyFill="1" applyBorder="1" applyAlignment="1">
      <alignment vertical="center" wrapText="1"/>
    </xf>
    <xf numFmtId="0" fontId="33" fillId="0" borderId="17" xfId="0" applyFont="1" applyBorder="1" applyAlignment="1">
      <alignment horizontal="center" vertical="center" wrapText="1"/>
    </xf>
    <xf numFmtId="164" fontId="22" fillId="0" borderId="1" xfId="0" applyNumberFormat="1" applyFont="1" applyBorder="1" applyAlignment="1">
      <alignment horizontal="right" vertical="center" wrapText="1"/>
    </xf>
    <xf numFmtId="0" fontId="13" fillId="0" borderId="0" xfId="0" applyFont="1" applyAlignment="1">
      <alignment vertical="center" wrapText="1"/>
    </xf>
    <xf numFmtId="0" fontId="13" fillId="0" borderId="6" xfId="0" applyFont="1" applyBorder="1" applyAlignment="1">
      <alignment vertical="center" wrapText="1"/>
    </xf>
    <xf numFmtId="0" fontId="13" fillId="0" borderId="0" xfId="0" applyFont="1" applyAlignment="1">
      <alignment wrapText="1"/>
    </xf>
    <xf numFmtId="0" fontId="13" fillId="0" borderId="0" xfId="0" applyFont="1" applyAlignment="1">
      <alignment horizontal="left" wrapText="1"/>
    </xf>
    <xf numFmtId="0" fontId="22" fillId="13" borderId="5" xfId="0" applyFont="1" applyFill="1" applyBorder="1" applyAlignment="1">
      <alignment horizontal="center" vertical="center" wrapText="1"/>
    </xf>
    <xf numFmtId="1" fontId="22" fillId="13" borderId="5" xfId="0" applyNumberFormat="1" applyFont="1" applyFill="1" applyBorder="1" applyAlignment="1">
      <alignment horizontal="center" vertical="center" wrapText="1"/>
    </xf>
    <xf numFmtId="0" fontId="35" fillId="13" borderId="1" xfId="0" applyFont="1" applyFill="1" applyBorder="1" applyAlignment="1">
      <alignment vertical="center" wrapText="1"/>
    </xf>
    <xf numFmtId="0" fontId="36" fillId="0" borderId="0" xfId="0" applyFont="1" applyAlignment="1">
      <alignment wrapText="1"/>
    </xf>
    <xf numFmtId="1" fontId="35" fillId="3" borderId="11" xfId="0" applyNumberFormat="1" applyFont="1" applyFill="1" applyBorder="1" applyAlignment="1">
      <alignment vertical="center" wrapText="1"/>
    </xf>
    <xf numFmtId="1" fontId="14" fillId="3" borderId="11" xfId="0" applyNumberFormat="1" applyFont="1" applyFill="1" applyBorder="1" applyAlignment="1">
      <alignment horizontal="center" vertical="center" wrapText="1"/>
    </xf>
    <xf numFmtId="164" fontId="35" fillId="2" borderId="5" xfId="0" applyNumberFormat="1" applyFont="1" applyFill="1" applyBorder="1" applyAlignment="1">
      <alignment horizontal="center" vertical="center" wrapText="1"/>
    </xf>
    <xf numFmtId="0" fontId="17" fillId="13" borderId="1" xfId="0" applyFont="1" applyFill="1" applyBorder="1" applyAlignment="1">
      <alignment vertical="center" wrapText="1"/>
    </xf>
    <xf numFmtId="165" fontId="13" fillId="11" borderId="1" xfId="0" applyNumberFormat="1"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2" fillId="0" borderId="14" xfId="0" applyFont="1" applyBorder="1" applyAlignment="1">
      <alignment vertical="center" wrapText="1"/>
    </xf>
    <xf numFmtId="0" fontId="12" fillId="0" borderId="12" xfId="0" applyFont="1" applyBorder="1" applyAlignment="1">
      <alignment vertical="center" wrapText="1"/>
    </xf>
    <xf numFmtId="0" fontId="13" fillId="4" borderId="0" xfId="0" applyFont="1" applyFill="1" applyAlignment="1">
      <alignment vertical="center" wrapText="1"/>
    </xf>
    <xf numFmtId="0" fontId="13" fillId="4" borderId="34" xfId="0" applyFont="1" applyFill="1" applyBorder="1" applyAlignment="1">
      <alignment vertical="center" wrapText="1"/>
    </xf>
    <xf numFmtId="0" fontId="13" fillId="4" borderId="30" xfId="0" applyFont="1" applyFill="1" applyBorder="1" applyAlignment="1">
      <alignment vertical="center" wrapText="1"/>
    </xf>
    <xf numFmtId="0" fontId="13" fillId="4" borderId="4" xfId="0" applyFont="1" applyFill="1" applyBorder="1" applyAlignment="1">
      <alignment vertical="center" wrapText="1"/>
    </xf>
    <xf numFmtId="0" fontId="13" fillId="12" borderId="6" xfId="0" applyFont="1" applyFill="1" applyBorder="1" applyAlignment="1">
      <alignment horizontal="center" vertical="center" wrapText="1"/>
    </xf>
    <xf numFmtId="0" fontId="13" fillId="12" borderId="5" xfId="0" applyFont="1" applyFill="1" applyBorder="1" applyAlignment="1">
      <alignment horizontal="center" vertical="center" wrapText="1"/>
    </xf>
    <xf numFmtId="165" fontId="13" fillId="12" borderId="1" xfId="0" applyNumberFormat="1" applyFont="1" applyFill="1" applyBorder="1" applyAlignment="1">
      <alignment horizontal="center" vertical="center" wrapText="1"/>
    </xf>
    <xf numFmtId="0" fontId="9" fillId="17" borderId="14" xfId="0" applyFont="1" applyFill="1" applyBorder="1" applyAlignment="1">
      <alignment vertical="center" wrapText="1"/>
    </xf>
    <xf numFmtId="0" fontId="26" fillId="13" borderId="11" xfId="0" applyFont="1" applyFill="1" applyBorder="1" applyAlignment="1">
      <alignment vertical="center" wrapText="1"/>
    </xf>
    <xf numFmtId="165" fontId="30" fillId="13" borderId="1" xfId="0" applyNumberFormat="1" applyFont="1" applyFill="1" applyBorder="1" applyAlignment="1">
      <alignment vertical="center" wrapText="1"/>
    </xf>
    <xf numFmtId="165" fontId="24" fillId="13" borderId="1" xfId="0" applyNumberFormat="1" applyFont="1" applyFill="1" applyBorder="1" applyAlignment="1">
      <alignment vertical="center" wrapText="1"/>
    </xf>
    <xf numFmtId="0" fontId="38" fillId="4" borderId="1" xfId="0" applyFont="1" applyFill="1" applyBorder="1" applyAlignment="1">
      <alignment horizontal="center" vertical="center" textRotation="90" wrapText="1"/>
    </xf>
    <xf numFmtId="0" fontId="35" fillId="2" borderId="1" xfId="0" applyFont="1" applyFill="1" applyBorder="1" applyAlignment="1">
      <alignment horizontal="center" vertical="center" wrapText="1"/>
    </xf>
    <xf numFmtId="0" fontId="40" fillId="0" borderId="1" xfId="0" applyFont="1" applyBorder="1" applyAlignment="1">
      <alignment horizontal="center" vertical="center" wrapText="1"/>
    </xf>
    <xf numFmtId="0" fontId="12" fillId="18" borderId="1" xfId="0" applyFont="1" applyFill="1" applyBorder="1" applyAlignment="1">
      <alignment horizontal="center" vertical="center" wrapText="1"/>
    </xf>
    <xf numFmtId="0" fontId="12" fillId="0" borderId="6" xfId="0" applyFont="1" applyBorder="1" applyAlignment="1">
      <alignment vertical="center" wrapText="1"/>
    </xf>
    <xf numFmtId="0" fontId="41" fillId="0" borderId="1" xfId="0" applyFont="1" applyBorder="1" applyAlignment="1">
      <alignment horizontal="center" vertical="center" wrapText="1"/>
    </xf>
    <xf numFmtId="0" fontId="26" fillId="13" borderId="12" xfId="0" applyFont="1" applyFill="1" applyBorder="1" applyAlignment="1">
      <alignment horizontal="center" vertical="center" wrapText="1"/>
    </xf>
    <xf numFmtId="0" fontId="26" fillId="13" borderId="14" xfId="0" applyFont="1" applyFill="1" applyBorder="1" applyAlignment="1">
      <alignment horizontal="center" vertical="center" wrapText="1"/>
    </xf>
    <xf numFmtId="0" fontId="9" fillId="13" borderId="1" xfId="0" applyFont="1" applyFill="1" applyBorder="1" applyAlignment="1">
      <alignment horizontal="center" vertical="center" wrapText="1"/>
    </xf>
    <xf numFmtId="164" fontId="25" fillId="16" borderId="1" xfId="0" applyNumberFormat="1" applyFont="1" applyFill="1" applyBorder="1" applyAlignment="1">
      <alignment horizontal="center" vertical="center" wrapText="1"/>
    </xf>
    <xf numFmtId="0" fontId="9" fillId="17" borderId="1" xfId="0" applyFont="1" applyFill="1" applyBorder="1" applyAlignment="1">
      <alignment horizontal="center" vertical="center" textRotation="90" wrapText="1"/>
    </xf>
    <xf numFmtId="0" fontId="9" fillId="17" borderId="17" xfId="0" applyFont="1" applyFill="1" applyBorder="1" applyAlignment="1">
      <alignment horizontal="center" vertical="center" wrapText="1"/>
    </xf>
    <xf numFmtId="0" fontId="9" fillId="17" borderId="4"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17" borderId="1" xfId="0" applyFont="1" applyFill="1" applyBorder="1" applyAlignment="1">
      <alignment horizontal="left" vertical="center" wrapText="1"/>
    </xf>
    <xf numFmtId="0" fontId="9" fillId="17" borderId="8" xfId="0" applyFont="1" applyFill="1" applyBorder="1" applyAlignment="1">
      <alignment horizontal="left" vertical="center" wrapText="1"/>
    </xf>
    <xf numFmtId="0" fontId="9" fillId="17" borderId="15" xfId="0" applyFont="1" applyFill="1" applyBorder="1" applyAlignment="1">
      <alignment horizontal="left" vertical="center" wrapText="1"/>
    </xf>
    <xf numFmtId="0" fontId="9" fillId="17" borderId="12" xfId="0" applyFont="1" applyFill="1" applyBorder="1" applyAlignment="1">
      <alignment horizontal="left" vertical="center" wrapText="1"/>
    </xf>
    <xf numFmtId="0" fontId="9" fillId="17" borderId="14" xfId="0" applyFont="1" applyFill="1" applyBorder="1" applyAlignment="1">
      <alignment horizontal="left" vertical="center" wrapText="1"/>
    </xf>
    <xf numFmtId="0" fontId="25" fillId="17" borderId="1"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0" fillId="0" borderId="2" xfId="0" applyBorder="1" applyAlignment="1">
      <alignment horizontal="center" wrapText="1"/>
    </xf>
    <xf numFmtId="0" fontId="0" fillId="0" borderId="35" xfId="0" applyBorder="1" applyAlignment="1">
      <alignment horizontal="center" wrapText="1"/>
    </xf>
    <xf numFmtId="0" fontId="9" fillId="0" borderId="11" xfId="0" applyFont="1" applyBorder="1" applyAlignment="1">
      <alignment horizontal="center" vertical="center" wrapText="1"/>
    </xf>
    <xf numFmtId="0" fontId="9" fillId="0" borderId="14" xfId="0" applyFont="1" applyBorder="1" applyAlignment="1">
      <alignment horizontal="center" vertical="center" wrapText="1"/>
    </xf>
    <xf numFmtId="0" fontId="28" fillId="17" borderId="8"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9" fillId="17" borderId="1" xfId="0" applyFont="1" applyFill="1" applyBorder="1" applyAlignment="1">
      <alignment horizontal="right" vertical="center" wrapText="1"/>
    </xf>
    <xf numFmtId="10" fontId="27" fillId="3" borderId="1" xfId="0" applyNumberFormat="1" applyFont="1" applyFill="1" applyBorder="1" applyAlignment="1">
      <alignment horizontal="center" vertical="center" wrapText="1"/>
    </xf>
    <xf numFmtId="0" fontId="26" fillId="13" borderId="1" xfId="0" applyFont="1" applyFill="1" applyBorder="1" applyAlignment="1">
      <alignment horizontal="center" vertical="center" wrapText="1"/>
    </xf>
    <xf numFmtId="0" fontId="0" fillId="0" borderId="5" xfId="0" applyBorder="1" applyAlignment="1">
      <alignment horizontal="left" vertical="center" wrapText="1"/>
    </xf>
    <xf numFmtId="0" fontId="0" fillId="0" borderId="31" xfId="0" applyBorder="1" applyAlignment="1">
      <alignment horizontal="left" vertical="center" wrapText="1"/>
    </xf>
    <xf numFmtId="0" fontId="0" fillId="0" borderId="6" xfId="0" applyBorder="1" applyAlignment="1">
      <alignment horizontal="left" vertical="center" wrapText="1"/>
    </xf>
    <xf numFmtId="0" fontId="0" fillId="17" borderId="5" xfId="0" applyFill="1" applyBorder="1" applyAlignment="1">
      <alignment horizontal="center" vertical="center" wrapText="1"/>
    </xf>
    <xf numFmtId="0" fontId="0" fillId="17" borderId="31" xfId="0" applyFill="1" applyBorder="1" applyAlignment="1">
      <alignment horizontal="center" vertical="center" wrapText="1"/>
    </xf>
    <xf numFmtId="0" fontId="0" fillId="17" borderId="6" xfId="0" applyFill="1" applyBorder="1" applyAlignment="1">
      <alignment horizontal="center" vertical="center" wrapText="1"/>
    </xf>
    <xf numFmtId="0" fontId="25" fillId="17" borderId="5" xfId="0" applyFont="1" applyFill="1" applyBorder="1" applyAlignment="1">
      <alignment horizontal="center" vertical="center" wrapText="1"/>
    </xf>
    <xf numFmtId="0" fontId="25" fillId="17" borderId="31" xfId="0" applyFont="1" applyFill="1" applyBorder="1" applyAlignment="1">
      <alignment horizontal="center" vertical="center" wrapText="1"/>
    </xf>
    <xf numFmtId="0" fontId="25" fillId="17" borderId="6" xfId="0" applyFont="1" applyFill="1" applyBorder="1" applyAlignment="1">
      <alignment horizontal="center" vertical="center" wrapText="1"/>
    </xf>
    <xf numFmtId="0" fontId="25" fillId="16" borderId="18" xfId="0" applyFont="1" applyFill="1" applyBorder="1" applyAlignment="1">
      <alignment horizontal="center" vertical="center" wrapText="1"/>
    </xf>
    <xf numFmtId="0" fontId="25" fillId="16" borderId="17" xfId="0" applyFont="1" applyFill="1" applyBorder="1" applyAlignment="1">
      <alignment horizontal="center" vertical="center" wrapText="1"/>
    </xf>
    <xf numFmtId="0" fontId="25" fillId="16" borderId="3" xfId="0" applyFont="1" applyFill="1" applyBorder="1" applyAlignment="1">
      <alignment horizontal="center" vertical="center" wrapText="1"/>
    </xf>
    <xf numFmtId="0" fontId="25" fillId="16" borderId="4" xfId="0" applyFont="1" applyFill="1" applyBorder="1" applyAlignment="1">
      <alignment horizontal="center" vertical="center" wrapText="1"/>
    </xf>
    <xf numFmtId="0" fontId="0" fillId="17" borderId="8" xfId="0" applyFill="1" applyBorder="1" applyAlignment="1">
      <alignment horizontal="center" vertical="center" wrapText="1"/>
    </xf>
    <xf numFmtId="0" fontId="9" fillId="13" borderId="1" xfId="0" applyFont="1" applyFill="1" applyBorder="1" applyAlignment="1">
      <alignment horizontal="right" vertical="center" wrapText="1"/>
    </xf>
    <xf numFmtId="0" fontId="27" fillId="0" borderId="1" xfId="0" applyFont="1" applyBorder="1" applyAlignment="1">
      <alignment horizontal="center" vertical="center" wrapText="1"/>
    </xf>
    <xf numFmtId="10" fontId="27" fillId="0" borderId="1" xfId="0" applyNumberFormat="1" applyFont="1" applyBorder="1" applyAlignment="1">
      <alignment horizontal="center" vertical="center" wrapText="1"/>
    </xf>
    <xf numFmtId="0" fontId="30" fillId="13" borderId="1" xfId="0" applyFont="1" applyFill="1" applyBorder="1" applyAlignment="1">
      <alignment horizontal="center" vertical="center" wrapText="1"/>
    </xf>
    <xf numFmtId="0" fontId="25" fillId="17" borderId="18" xfId="0" applyFont="1" applyFill="1" applyBorder="1" applyAlignment="1">
      <alignment horizontal="center" vertical="center" wrapText="1"/>
    </xf>
    <xf numFmtId="0" fontId="25" fillId="17" borderId="2" xfId="0" applyFont="1" applyFill="1" applyBorder="1" applyAlignment="1">
      <alignment horizontal="center" vertical="center" wrapText="1"/>
    </xf>
    <xf numFmtId="0" fontId="25" fillId="17" borderId="17" xfId="0" applyFont="1" applyFill="1" applyBorder="1" applyAlignment="1">
      <alignment horizontal="center" vertical="center" wrapText="1"/>
    </xf>
    <xf numFmtId="0" fontId="25" fillId="17" borderId="3" xfId="0" applyFont="1" applyFill="1" applyBorder="1" applyAlignment="1">
      <alignment horizontal="center" vertical="center" wrapText="1"/>
    </xf>
    <xf numFmtId="0" fontId="25" fillId="17" borderId="30" xfId="0" applyFont="1" applyFill="1" applyBorder="1" applyAlignment="1">
      <alignment horizontal="center" vertical="center" wrapText="1"/>
    </xf>
    <xf numFmtId="0" fontId="25" fillId="17" borderId="4" xfId="0" applyFont="1" applyFill="1" applyBorder="1" applyAlignment="1">
      <alignment horizontal="center" vertical="center" wrapText="1"/>
    </xf>
    <xf numFmtId="0" fontId="29" fillId="3" borderId="1" xfId="0" applyFont="1" applyFill="1" applyBorder="1" applyAlignment="1">
      <alignment horizontal="center" vertical="center" wrapText="1"/>
    </xf>
    <xf numFmtId="10" fontId="29" fillId="3" borderId="1"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0" fillId="17" borderId="1" xfId="0" applyFill="1" applyBorder="1" applyAlignment="1">
      <alignment horizontal="center" wrapText="1"/>
    </xf>
    <xf numFmtId="0" fontId="3"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horizontal="center" vertical="center" wrapText="1"/>
    </xf>
    <xf numFmtId="0" fontId="5"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3" borderId="2" xfId="0" applyFont="1" applyFill="1" applyBorder="1" applyAlignment="1">
      <alignment horizontal="center" wrapText="1"/>
    </xf>
    <xf numFmtId="0" fontId="1" fillId="3" borderId="0" xfId="0" applyFont="1" applyFill="1" applyAlignment="1">
      <alignment horizontal="center" wrapText="1"/>
    </xf>
    <xf numFmtId="0" fontId="5" fillId="6" borderId="11" xfId="0" applyFont="1" applyFill="1" applyBorder="1" applyAlignment="1">
      <alignment horizontal="center" vertical="center" wrapText="1"/>
    </xf>
    <xf numFmtId="0" fontId="1" fillId="0" borderId="1" xfId="0" applyFont="1" applyBorder="1" applyAlignment="1">
      <alignment horizontal="center" wrapText="1"/>
    </xf>
    <xf numFmtId="0" fontId="1" fillId="0" borderId="11" xfId="0" applyFont="1" applyBorder="1" applyAlignment="1">
      <alignment horizontal="center" wrapText="1"/>
    </xf>
    <xf numFmtId="0" fontId="1" fillId="0" borderId="1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0" xfId="0" applyFont="1" applyFill="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Alignment="1">
      <alignment horizontal="center" vertical="center" wrapText="1"/>
    </xf>
    <xf numFmtId="0" fontId="1" fillId="4" borderId="11" xfId="0" applyFont="1" applyFill="1" applyBorder="1" applyAlignment="1">
      <alignment horizontal="center" wrapText="1"/>
    </xf>
    <xf numFmtId="0" fontId="1" fillId="4" borderId="12" xfId="0" applyFont="1" applyFill="1" applyBorder="1" applyAlignment="1">
      <alignment horizontal="center" wrapText="1"/>
    </xf>
    <xf numFmtId="0" fontId="1" fillId="2" borderId="1" xfId="0" applyFont="1" applyFill="1" applyBorder="1" applyAlignment="1">
      <alignment horizontal="center" wrapText="1"/>
    </xf>
    <xf numFmtId="0" fontId="1" fillId="4" borderId="1" xfId="0" applyFont="1" applyFill="1" applyBorder="1" applyAlignment="1">
      <alignment horizont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27" xfId="0" applyBorder="1" applyAlignment="1">
      <alignment horizontal="center" vertical="center" wrapText="1"/>
    </xf>
    <xf numFmtId="0" fontId="0" fillId="0" borderId="1" xfId="0" applyBorder="1" applyAlignment="1">
      <alignment horizontal="center" vertical="center" wrapText="1"/>
    </xf>
    <xf numFmtId="0" fontId="9" fillId="7"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wrapText="1"/>
    </xf>
    <xf numFmtId="0" fontId="35" fillId="13" borderId="1" xfId="0" applyFont="1" applyFill="1" applyBorder="1" applyAlignment="1">
      <alignment horizontal="center" vertical="center" wrapText="1"/>
    </xf>
    <xf numFmtId="0" fontId="35" fillId="3" borderId="18"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5" fillId="3" borderId="17" xfId="0" applyFont="1" applyFill="1" applyBorder="1" applyAlignment="1">
      <alignment horizontal="center" vertical="center" wrapText="1"/>
    </xf>
    <xf numFmtId="1" fontId="35" fillId="2" borderId="12" xfId="0" applyNumberFormat="1" applyFont="1" applyFill="1" applyBorder="1" applyAlignment="1">
      <alignment horizontal="center" vertical="center" wrapText="1"/>
    </xf>
    <xf numFmtId="1" fontId="35" fillId="2" borderId="14" xfId="0" applyNumberFormat="1" applyFont="1" applyFill="1" applyBorder="1" applyAlignment="1">
      <alignment horizontal="center" vertical="center" wrapText="1"/>
    </xf>
    <xf numFmtId="1" fontId="35" fillId="3" borderId="11" xfId="0" applyNumberFormat="1" applyFont="1" applyFill="1" applyBorder="1" applyAlignment="1">
      <alignment horizontal="center" vertical="center" wrapText="1"/>
    </xf>
    <xf numFmtId="1" fontId="35" fillId="3" borderId="14" xfId="0" applyNumberFormat="1" applyFont="1" applyFill="1" applyBorder="1" applyAlignment="1">
      <alignment horizontal="center" vertical="center" wrapText="1"/>
    </xf>
    <xf numFmtId="0" fontId="13" fillId="0" borderId="6" xfId="0" applyFont="1" applyBorder="1" applyAlignment="1">
      <alignment horizontal="center" vertical="center" wrapText="1"/>
    </xf>
    <xf numFmtId="9" fontId="12" fillId="0" borderId="6" xfId="1" applyFont="1" applyBorder="1" applyAlignment="1">
      <alignment horizontal="center" wrapText="1"/>
    </xf>
    <xf numFmtId="0" fontId="35" fillId="13" borderId="3" xfId="0" applyFont="1" applyFill="1" applyBorder="1" applyAlignment="1">
      <alignment horizontal="center" vertical="center" wrapText="1"/>
    </xf>
    <xf numFmtId="0" fontId="35" fillId="13" borderId="4" xfId="0" applyFont="1" applyFill="1" applyBorder="1" applyAlignment="1">
      <alignment horizontal="center" vertical="center" wrapText="1"/>
    </xf>
    <xf numFmtId="0" fontId="35" fillId="13" borderId="30"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2" fillId="13" borderId="5" xfId="0" applyFont="1" applyFill="1" applyBorder="1" applyAlignment="1">
      <alignment horizontal="center" vertical="center" wrapText="1"/>
    </xf>
    <xf numFmtId="164" fontId="35" fillId="2" borderId="18" xfId="0" applyNumberFormat="1" applyFont="1" applyFill="1" applyBorder="1" applyAlignment="1">
      <alignment horizontal="center" vertical="center" wrapText="1"/>
    </xf>
    <xf numFmtId="164" fontId="35" fillId="2" borderId="17" xfId="0" applyNumberFormat="1" applyFont="1" applyFill="1" applyBorder="1" applyAlignment="1">
      <alignment horizontal="center" vertical="center" wrapText="1"/>
    </xf>
    <xf numFmtId="0" fontId="12" fillId="0" borderId="18" xfId="0" applyFont="1" applyBorder="1" applyAlignment="1">
      <alignment horizontal="center" wrapText="1"/>
    </xf>
    <xf numFmtId="0" fontId="12" fillId="0" borderId="2" xfId="0" applyFont="1" applyBorder="1" applyAlignment="1">
      <alignment horizontal="center" wrapText="1"/>
    </xf>
    <xf numFmtId="0" fontId="12" fillId="0" borderId="17" xfId="0" applyFont="1" applyBorder="1" applyAlignment="1">
      <alignment horizontal="center" wrapText="1"/>
    </xf>
    <xf numFmtId="0" fontId="21" fillId="13"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3" fillId="4" borderId="11" xfId="0" applyFont="1" applyFill="1" applyBorder="1" applyAlignment="1">
      <alignment horizontal="right" vertical="center" wrapText="1"/>
    </xf>
    <xf numFmtId="0" fontId="13" fillId="4" borderId="12" xfId="0" applyFont="1" applyFill="1" applyBorder="1" applyAlignment="1">
      <alignment horizontal="right" vertical="center" wrapText="1"/>
    </xf>
    <xf numFmtId="0" fontId="13" fillId="4" borderId="14" xfId="0" applyFont="1" applyFill="1" applyBorder="1" applyAlignment="1">
      <alignment horizontal="right" vertical="center" wrapText="1"/>
    </xf>
    <xf numFmtId="0" fontId="13" fillId="4" borderId="1" xfId="0" applyFont="1" applyFill="1" applyBorder="1" applyAlignment="1">
      <alignment horizontal="left"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9" fillId="0" borderId="1" xfId="0" applyFont="1" applyBorder="1" applyAlignment="1">
      <alignment horizontal="center" vertical="center" wrapText="1"/>
    </xf>
    <xf numFmtId="0" fontId="20" fillId="4" borderId="1" xfId="0" applyFont="1" applyFill="1" applyBorder="1" applyAlignment="1">
      <alignment horizontal="center" vertical="center" wrapText="1"/>
    </xf>
    <xf numFmtId="10" fontId="19" fillId="0" borderId="1" xfId="0" applyNumberFormat="1" applyFont="1" applyBorder="1" applyAlignment="1">
      <alignment horizontal="center" vertical="center" wrapText="1"/>
    </xf>
    <xf numFmtId="0" fontId="16" fillId="10" borderId="11"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31"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7" fillId="0" borderId="1" xfId="0" applyFont="1" applyBorder="1" applyAlignment="1">
      <alignment horizontal="center" vertical="center" wrapText="1"/>
    </xf>
    <xf numFmtId="0" fontId="13" fillId="4" borderId="31" xfId="0" applyFont="1" applyFill="1" applyBorder="1" applyAlignment="1">
      <alignment horizontal="center" vertical="center" textRotation="90" wrapText="1"/>
    </xf>
    <xf numFmtId="0" fontId="13" fillId="4" borderId="6" xfId="0" applyFont="1" applyFill="1" applyBorder="1" applyAlignment="1">
      <alignment horizontal="center" vertical="center" textRotation="90"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6" fillId="4" borderId="1" xfId="0" applyFont="1" applyFill="1" applyBorder="1" applyAlignment="1">
      <alignment horizontal="center" vertical="center" wrapText="1"/>
    </xf>
    <xf numFmtId="2" fontId="19" fillId="0" borderId="14" xfId="0" applyNumberFormat="1" applyFont="1" applyBorder="1" applyAlignment="1">
      <alignment horizontal="center" vertical="center" wrapText="1"/>
    </xf>
    <xf numFmtId="2" fontId="19" fillId="0" borderId="1" xfId="0" applyNumberFormat="1" applyFont="1" applyBorder="1" applyAlignment="1">
      <alignment horizontal="center" vertical="center" wrapText="1"/>
    </xf>
    <xf numFmtId="0" fontId="12" fillId="4"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10" fontId="19" fillId="0" borderId="17"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0" fontId="14" fillId="10" borderId="11"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2" fillId="4" borderId="2" xfId="0" applyFont="1" applyFill="1" applyBorder="1" applyAlignment="1">
      <alignment horizontal="center" wrapText="1"/>
    </xf>
    <xf numFmtId="0" fontId="12" fillId="4" borderId="17" xfId="0" applyFont="1" applyFill="1" applyBorder="1" applyAlignment="1">
      <alignment horizont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3" borderId="5"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4" borderId="6"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0" borderId="12" xfId="0" applyFont="1" applyBorder="1" applyAlignment="1">
      <alignment horizontal="center" wrapText="1"/>
    </xf>
    <xf numFmtId="0" fontId="12" fillId="0" borderId="14" xfId="0" applyFont="1" applyBorder="1" applyAlignment="1">
      <alignment horizontal="center" wrapText="1"/>
    </xf>
    <xf numFmtId="0" fontId="14" fillId="10"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3" fillId="4" borderId="1" xfId="0" applyFont="1" applyFill="1" applyBorder="1" applyAlignment="1">
      <alignment horizontal="center" vertical="center" textRotation="90" wrapText="1"/>
    </xf>
    <xf numFmtId="0" fontId="12" fillId="2" borderId="1" xfId="0" applyFont="1" applyFill="1" applyBorder="1" applyAlignment="1">
      <alignment horizontal="center" wrapText="1"/>
    </xf>
    <xf numFmtId="0" fontId="12" fillId="2" borderId="5"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165" fontId="19" fillId="3"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164" fontId="19" fillId="3" borderId="1" xfId="0" applyNumberFormat="1" applyFont="1" applyFill="1" applyBorder="1" applyAlignment="1">
      <alignment horizontal="center" vertical="center" wrapText="1"/>
    </xf>
    <xf numFmtId="0" fontId="13" fillId="9" borderId="1"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31"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2" fillId="0" borderId="31" xfId="0" applyFont="1" applyBorder="1" applyAlignment="1">
      <alignment horizontal="left" vertical="center" wrapText="1"/>
    </xf>
    <xf numFmtId="0" fontId="17" fillId="13" borderId="11" xfId="0" applyFont="1" applyFill="1" applyBorder="1" applyAlignment="1">
      <alignment horizontal="center" vertical="center" wrapText="1"/>
    </xf>
    <xf numFmtId="0" fontId="17" fillId="13" borderId="12" xfId="0" applyFont="1" applyFill="1" applyBorder="1" applyAlignment="1">
      <alignment horizontal="center" vertical="center" wrapText="1"/>
    </xf>
    <xf numFmtId="0" fontId="17" fillId="13" borderId="14" xfId="0" applyFont="1" applyFill="1" applyBorder="1" applyAlignment="1">
      <alignment horizontal="center" vertical="center" wrapText="1"/>
    </xf>
    <xf numFmtId="0" fontId="15" fillId="13" borderId="1" xfId="0" applyFont="1" applyFill="1" applyBorder="1" applyAlignment="1">
      <alignment horizontal="right" vertical="center" wrapText="1"/>
    </xf>
    <xf numFmtId="0" fontId="13" fillId="3" borderId="11"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3" fillId="9" borderId="1" xfId="0" applyFont="1" applyFill="1" applyBorder="1" applyAlignment="1">
      <alignment horizontal="center" vertical="center" textRotation="90" wrapText="1"/>
    </xf>
    <xf numFmtId="0" fontId="34" fillId="13" borderId="36" xfId="0" applyFont="1" applyFill="1" applyBorder="1" applyAlignment="1">
      <alignment horizontal="center" vertical="center" wrapText="1"/>
    </xf>
    <xf numFmtId="0" fontId="34" fillId="13" borderId="37" xfId="0" applyFont="1" applyFill="1" applyBorder="1" applyAlignment="1">
      <alignment horizontal="center" vertical="center" wrapText="1"/>
    </xf>
    <xf numFmtId="0" fontId="34" fillId="13" borderId="38" xfId="0" applyFont="1" applyFill="1" applyBorder="1" applyAlignment="1">
      <alignment horizontal="center" vertical="center" wrapText="1"/>
    </xf>
    <xf numFmtId="0" fontId="13" fillId="0" borderId="1" xfId="0" applyFont="1" applyBorder="1" applyAlignment="1">
      <alignment horizontal="center" wrapText="1"/>
    </xf>
    <xf numFmtId="0" fontId="13" fillId="0" borderId="6" xfId="0" applyFont="1" applyBorder="1" applyAlignment="1">
      <alignment horizontal="center" wrapText="1"/>
    </xf>
    <xf numFmtId="0" fontId="32" fillId="13" borderId="7" xfId="0" applyFont="1" applyFill="1" applyBorder="1" applyAlignment="1">
      <alignment horizontal="right" vertical="center" wrapText="1"/>
    </xf>
    <xf numFmtId="0" fontId="32" fillId="13" borderId="1" xfId="0" applyFont="1" applyFill="1" applyBorder="1" applyAlignment="1">
      <alignment horizontal="right" vertical="center" wrapText="1"/>
    </xf>
    <xf numFmtId="0" fontId="12" fillId="0" borderId="8" xfId="0" applyFont="1" applyBorder="1" applyAlignment="1">
      <alignment horizontal="left" vertical="center" wrapText="1"/>
    </xf>
    <xf numFmtId="0" fontId="14" fillId="14" borderId="7" xfId="0" applyFont="1" applyFill="1" applyBorder="1" applyAlignment="1">
      <alignment horizontal="center" vertical="center" wrapText="1"/>
    </xf>
    <xf numFmtId="0" fontId="14" fillId="14" borderId="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6" fillId="14" borderId="7"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15" borderId="1" xfId="0" applyFont="1" applyFill="1" applyBorder="1" applyAlignment="1">
      <alignment horizontal="center" vertical="center" wrapText="1"/>
    </xf>
    <xf numFmtId="0" fontId="16" fillId="15" borderId="19"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3" fillId="15" borderId="5" xfId="0" applyFont="1" applyFill="1" applyBorder="1" applyAlignment="1">
      <alignment horizontal="center" vertical="center" wrapText="1"/>
    </xf>
    <xf numFmtId="0" fontId="13" fillId="15" borderId="6" xfId="0" applyFont="1" applyFill="1" applyBorder="1" applyAlignment="1">
      <alignment horizontal="center" vertical="center" wrapText="1"/>
    </xf>
    <xf numFmtId="0" fontId="13" fillId="15" borderId="32" xfId="0" applyFont="1" applyFill="1" applyBorder="1" applyAlignment="1">
      <alignment horizontal="center" vertical="center" textRotation="90" wrapText="1"/>
    </xf>
    <xf numFmtId="0" fontId="13" fillId="15" borderId="33" xfId="0" applyFont="1" applyFill="1" applyBorder="1" applyAlignment="1">
      <alignment horizontal="center" vertical="center" textRotation="90" wrapText="1"/>
    </xf>
    <xf numFmtId="0" fontId="13" fillId="15" borderId="7" xfId="0" applyFont="1" applyFill="1" applyBorder="1" applyAlignment="1">
      <alignment horizontal="right" vertical="center" wrapText="1"/>
    </xf>
    <xf numFmtId="0" fontId="13" fillId="15" borderId="1" xfId="0" applyFont="1" applyFill="1" applyBorder="1" applyAlignment="1">
      <alignment horizontal="right" vertical="center" wrapText="1"/>
    </xf>
    <xf numFmtId="0" fontId="13" fillId="15" borderId="1" xfId="0" applyFont="1" applyFill="1" applyBorder="1" applyAlignment="1">
      <alignment horizontal="left" vertical="center" wrapText="1"/>
    </xf>
    <xf numFmtId="0" fontId="13" fillId="15" borderId="8" xfId="0" applyFont="1" applyFill="1" applyBorder="1" applyAlignment="1">
      <alignment horizontal="left" vertical="center" wrapText="1"/>
    </xf>
    <xf numFmtId="0" fontId="16" fillId="15" borderId="7" xfId="0" applyFont="1" applyFill="1" applyBorder="1" applyAlignment="1">
      <alignment horizontal="left" vertical="center" wrapText="1"/>
    </xf>
    <xf numFmtId="0" fontId="16" fillId="15"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2" fillId="15" borderId="8" xfId="0" applyFont="1" applyFill="1" applyBorder="1" applyAlignment="1">
      <alignment horizontal="center" vertical="center" wrapText="1"/>
    </xf>
    <xf numFmtId="10" fontId="19" fillId="3" borderId="1" xfId="0" applyNumberFormat="1"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20" fillId="15" borderId="8" xfId="0" applyFont="1" applyFill="1" applyBorder="1" applyAlignment="1">
      <alignment horizontal="center" vertical="center" wrapText="1"/>
    </xf>
    <xf numFmtId="0" fontId="16" fillId="15" borderId="18" xfId="0" applyFont="1" applyFill="1" applyBorder="1" applyAlignment="1">
      <alignment horizontal="center" vertical="center" wrapText="1"/>
    </xf>
    <xf numFmtId="0" fontId="16" fillId="15" borderId="17" xfId="0" applyFont="1" applyFill="1" applyBorder="1" applyAlignment="1">
      <alignment horizontal="center" vertical="center" wrapText="1"/>
    </xf>
    <xf numFmtId="0" fontId="16" fillId="15" borderId="3" xfId="0" applyFont="1" applyFill="1" applyBorder="1" applyAlignment="1">
      <alignment horizontal="center" vertical="center" wrapText="1"/>
    </xf>
    <xf numFmtId="0" fontId="16" fillId="15" borderId="4" xfId="0" applyFont="1" applyFill="1" applyBorder="1" applyAlignment="1">
      <alignment horizontal="center" vertical="center" wrapText="1"/>
    </xf>
    <xf numFmtId="0" fontId="12" fillId="0" borderId="11" xfId="0" applyFont="1" applyBorder="1" applyAlignment="1">
      <alignment horizontal="left" vertical="center" wrapText="1"/>
    </xf>
    <xf numFmtId="0" fontId="12" fillId="0" borderId="14" xfId="0" applyFont="1" applyBorder="1" applyAlignment="1">
      <alignment horizontal="left"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wrapText="1"/>
    </xf>
    <xf numFmtId="0" fontId="34" fillId="13" borderId="15" xfId="0" applyFont="1" applyFill="1" applyBorder="1" applyAlignment="1">
      <alignment horizontal="center" vertical="center" wrapText="1"/>
    </xf>
    <xf numFmtId="0" fontId="34" fillId="13" borderId="12" xfId="0" applyFont="1" applyFill="1" applyBorder="1" applyAlignment="1">
      <alignment horizontal="center" vertical="center" wrapText="1"/>
    </xf>
    <xf numFmtId="0" fontId="34" fillId="13" borderId="14" xfId="0" applyFont="1" applyFill="1" applyBorder="1" applyAlignment="1">
      <alignment horizontal="center" vertical="center" wrapText="1"/>
    </xf>
    <xf numFmtId="0" fontId="16" fillId="13" borderId="11" xfId="0" applyFont="1" applyFill="1" applyBorder="1" applyAlignment="1">
      <alignment horizontal="center" vertical="center" wrapText="1"/>
    </xf>
    <xf numFmtId="0" fontId="16" fillId="13" borderId="12" xfId="0" applyFont="1" applyFill="1" applyBorder="1" applyAlignment="1">
      <alignment horizontal="center" vertical="center" wrapText="1"/>
    </xf>
    <xf numFmtId="164" fontId="16" fillId="14" borderId="11" xfId="0" applyNumberFormat="1" applyFont="1" applyFill="1" applyBorder="1" applyAlignment="1">
      <alignment horizontal="center" vertical="center" wrapText="1"/>
    </xf>
    <xf numFmtId="164" fontId="16" fillId="14" borderId="14" xfId="0" applyNumberFormat="1" applyFont="1" applyFill="1" applyBorder="1" applyAlignment="1">
      <alignment horizontal="center" vertical="center" wrapText="1"/>
    </xf>
    <xf numFmtId="164" fontId="16" fillId="13" borderId="18" xfId="0" applyNumberFormat="1" applyFont="1" applyFill="1" applyBorder="1" applyAlignment="1">
      <alignment horizontal="center" vertical="center" wrapText="1"/>
    </xf>
    <xf numFmtId="164" fontId="16" fillId="13" borderId="17" xfId="0" applyNumberFormat="1" applyFont="1" applyFill="1" applyBorder="1" applyAlignment="1">
      <alignment horizontal="center" vertical="center" wrapText="1"/>
    </xf>
    <xf numFmtId="164" fontId="16" fillId="13" borderId="25" xfId="0" applyNumberFormat="1" applyFont="1" applyFill="1" applyBorder="1" applyAlignment="1">
      <alignment horizontal="center" vertical="center" wrapText="1"/>
    </xf>
    <xf numFmtId="164" fontId="16" fillId="13" borderId="34" xfId="0" applyNumberFormat="1" applyFont="1" applyFill="1" applyBorder="1" applyAlignment="1">
      <alignment horizontal="center" vertical="center" wrapText="1"/>
    </xf>
    <xf numFmtId="164" fontId="16" fillId="13" borderId="3" xfId="0" applyNumberFormat="1" applyFont="1" applyFill="1" applyBorder="1" applyAlignment="1">
      <alignment horizontal="center" vertical="center" wrapText="1"/>
    </xf>
    <xf numFmtId="164" fontId="16" fillId="13" borderId="4"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3" fillId="15"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0" fontId="37" fillId="13" borderId="7" xfId="0" applyFont="1" applyFill="1" applyBorder="1" applyAlignment="1">
      <alignment horizontal="center" vertical="center" wrapText="1"/>
    </xf>
    <xf numFmtId="0" fontId="37" fillId="13" borderId="1" xfId="0" applyFont="1" applyFill="1" applyBorder="1" applyAlignment="1">
      <alignment horizontal="center" vertical="center" wrapText="1"/>
    </xf>
    <xf numFmtId="0" fontId="37" fillId="13" borderId="5" xfId="0" applyFont="1" applyFill="1" applyBorder="1" applyAlignment="1">
      <alignment horizontal="center" vertical="center" wrapText="1"/>
    </xf>
    <xf numFmtId="0" fontId="37" fillId="13" borderId="8" xfId="0" applyFont="1" applyFill="1" applyBorder="1" applyAlignment="1">
      <alignment horizontal="center" vertical="center" wrapText="1"/>
    </xf>
    <xf numFmtId="0" fontId="16" fillId="13" borderId="7"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16" fillId="13" borderId="11" xfId="0" applyFont="1" applyFill="1" applyBorder="1" applyAlignment="1">
      <alignment horizontal="left" vertical="center" wrapText="1"/>
    </xf>
    <xf numFmtId="0" fontId="16" fillId="13" borderId="1" xfId="0" applyFont="1" applyFill="1" applyBorder="1" applyAlignment="1">
      <alignment horizontal="center" vertical="center" wrapText="1"/>
    </xf>
    <xf numFmtId="164" fontId="16" fillId="14" borderId="22" xfId="0" applyNumberFormat="1" applyFont="1" applyFill="1" applyBorder="1" applyAlignment="1">
      <alignment horizontal="center" vertical="center" wrapText="1"/>
    </xf>
    <xf numFmtId="164" fontId="16" fillId="14" borderId="17" xfId="0" applyNumberFormat="1" applyFont="1" applyFill="1" applyBorder="1" applyAlignment="1">
      <alignment horizontal="center" vertical="center" wrapText="1"/>
    </xf>
    <xf numFmtId="0" fontId="12" fillId="0" borderId="15" xfId="0" applyFont="1" applyBorder="1" applyAlignment="1">
      <alignment horizontal="center" wrapText="1"/>
    </xf>
    <xf numFmtId="0" fontId="12" fillId="0" borderId="23" xfId="0" applyFont="1" applyBorder="1" applyAlignment="1">
      <alignment horizontal="center" wrapText="1"/>
    </xf>
    <xf numFmtId="0" fontId="16" fillId="15" borderId="2" xfId="0" applyFont="1" applyFill="1" applyBorder="1" applyAlignment="1">
      <alignment horizontal="center" vertical="center" wrapText="1"/>
    </xf>
    <xf numFmtId="0" fontId="16" fillId="15" borderId="25"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34" xfId="0" applyFont="1" applyFill="1" applyBorder="1" applyAlignment="1">
      <alignment horizontal="center" vertical="center" wrapText="1"/>
    </xf>
  </cellXfs>
  <cellStyles count="2">
    <cellStyle name="Normale" xfId="0" builtinId="0"/>
    <cellStyle name="Percentuale" xfId="1" builtinId="5"/>
  </cellStyles>
  <dxfs count="56">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fill>
        <patternFill patternType="solid">
          <fgColor indexed="64"/>
          <bgColor theme="4" tint="0.3999755851924192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mbria"/>
        <family val="1"/>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9FEB8"/>
      <color rgb="FFFDFFDD"/>
      <color rgb="FF8F7182"/>
      <color rgb="FFEFE5F7"/>
      <color rgb="FFDE6467"/>
      <color rgb="FFEBA3A5"/>
      <color rgb="FF6EF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09385C-B166-4A00-BB74-DB0316ADF8D1}" name="Tabella1" displayName="Tabella1" ref="A8:R22" totalsRowShown="0" headerRowDxfId="55" headerRowBorderDxfId="54" tableBorderDxfId="53" totalsRowBorderDxfId="52">
  <autoFilter ref="A8:R22" xr:uid="{DA09385C-B166-4A00-BB74-DB0316ADF8D1}"/>
  <tableColumns count="18">
    <tableColumn id="1" xr3:uid="{DB1C3313-FE0B-4B65-B67A-1732DA8E2991}" name="n. " dataDxfId="51"/>
    <tableColumn id="2" xr3:uid="{B807E9AC-F9CD-4A52-A2E0-C5D3C3A921E6}" name="obiettivo" dataDxfId="50"/>
    <tableColumn id="3" xr3:uid="{1A60F971-211D-4C67-94ED-F68F09F35F5F}" name="Risultato atteso" dataDxfId="49"/>
    <tableColumn id="4" xr3:uid="{6A167547-7A06-4EA0-91CC-18D88688CE8A}" name="Peso" dataDxfId="48"/>
    <tableColumn id="5" xr3:uid="{287C7E3B-7E87-440C-8C46-EAA2EFB0745A}" name="fase 1" dataDxfId="47"/>
    <tableColumn id="6" xr3:uid="{1D33B5FA-2717-4115-BDD4-DC5FFA116EE4}" name="dipendenti coinvolti" dataDxfId="46"/>
    <tableColumn id="7" xr3:uid="{54812CE4-908E-43AF-AAE0-23CE4B1E2971}" name="fase 2" dataDxfId="45"/>
    <tableColumn id="8" xr3:uid="{A9D707EB-5C4C-4448-919F-959A8F5018E6}" name="dipendenti coinvolti2" dataDxfId="44"/>
    <tableColumn id="9" xr3:uid="{57017F24-4CA2-438A-B8B2-96FDC393D9DF}" name="fase 3" dataDxfId="43"/>
    <tableColumn id="10" xr3:uid="{2ACFE99B-B275-4B8E-A7F7-1FE5DAFF51F9}" name="dipendenti coinvolti3" dataDxfId="42"/>
    <tableColumn id="11" xr3:uid="{BA290835-2EAE-4E62-8B47-A875E46D4E1B}" name="fase 4" dataDxfId="41"/>
    <tableColumn id="12" xr3:uid="{080AA75D-0072-4ED5-8D93-DEF05F5DBE98}" name="dipendenti coinvolti4" dataDxfId="40"/>
    <tableColumn id="13" xr3:uid="{DE605574-C244-40A2-8141-F3FC0331BA9C}" name="fase 5" dataDxfId="39"/>
    <tableColumn id="14" xr3:uid="{0EC5B0EC-B52E-4D47-A725-BA39C144CD20}" name="dipendenti coinvolti5" dataDxfId="38"/>
    <tableColumn id="15" xr3:uid="{0CEEA51E-1F9B-4CB0-9800-6662E40D058D}" name="dipendenti coinvolti 3" dataDxfId="37"/>
    <tableColumn id="16" xr3:uid="{85B5DC54-4EE5-4DF0-A8DD-D210F78EAF22}" name="indicatore 1" dataDxfId="36"/>
    <tableColumn id="17" xr3:uid="{55CC80DF-5117-4F0A-96BB-2C8DBDA36F9B}" name="indicatore 2" dataDxfId="35"/>
    <tableColumn id="18" xr3:uid="{9348642E-E18C-48CC-A18E-E8485FE042E7}" name="indicatore 3" dataDxfId="34"/>
  </tableColumns>
  <tableStyleInfo name="TableStyleMedium2"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2216D-067A-49FC-A702-4B3F14E44E61}">
  <sheetPr>
    <pageSetUpPr fitToPage="1"/>
  </sheetPr>
  <dimension ref="A1:T71"/>
  <sheetViews>
    <sheetView topLeftCell="A4" zoomScale="70" zoomScaleNormal="70" workbookViewId="0">
      <selection activeCell="U7" sqref="U7"/>
    </sheetView>
  </sheetViews>
  <sheetFormatPr defaultColWidth="8.85546875" defaultRowHeight="14.25" x14ac:dyDescent="0.2"/>
  <cols>
    <col min="1" max="1" width="16.85546875" style="1" customWidth="1"/>
    <col min="2" max="3" width="30.5703125" style="18" customWidth="1"/>
    <col min="4" max="4" width="10" style="1" customWidth="1"/>
    <col min="5" max="5" width="18.28515625" style="1" customWidth="1"/>
    <col min="6" max="6" width="22.28515625" style="1" customWidth="1"/>
    <col min="7" max="7" width="18.28515625" style="1" customWidth="1"/>
    <col min="8" max="8" width="23.7109375" style="1" customWidth="1"/>
    <col min="9" max="9" width="18.28515625" style="1" customWidth="1"/>
    <col min="10" max="14" width="18.28515625" style="1" hidden="1" customWidth="1"/>
    <col min="15" max="17" width="18.28515625" style="1" customWidth="1"/>
    <col min="18" max="18" width="18.85546875" style="1" customWidth="1"/>
    <col min="19" max="19" width="6.28515625" style="1" customWidth="1"/>
    <col min="20" max="16384" width="8.85546875" style="1"/>
  </cols>
  <sheetData>
    <row r="1" spans="1:20" ht="37.15" customHeight="1" x14ac:dyDescent="0.2">
      <c r="A1" s="256" t="s">
        <v>86</v>
      </c>
      <c r="B1" s="256"/>
      <c r="C1" s="256"/>
      <c r="D1" s="256"/>
      <c r="E1" s="256"/>
      <c r="F1" s="256"/>
      <c r="G1" s="256"/>
      <c r="H1" s="256"/>
      <c r="I1" s="256"/>
      <c r="J1" s="256"/>
      <c r="K1" s="256"/>
      <c r="L1" s="256"/>
      <c r="M1" s="256"/>
      <c r="N1" s="256"/>
      <c r="O1" s="256"/>
      <c r="P1" s="256"/>
      <c r="Q1" s="256"/>
      <c r="R1" s="260"/>
      <c r="S1" s="272"/>
    </row>
    <row r="2" spans="1:20" ht="37.5" x14ac:dyDescent="0.2">
      <c r="A2" s="256" t="s">
        <v>37</v>
      </c>
      <c r="B2" s="256"/>
      <c r="C2" s="256"/>
      <c r="D2" s="256"/>
      <c r="E2" s="256"/>
      <c r="F2" s="256"/>
      <c r="G2" s="256"/>
      <c r="H2" s="256"/>
      <c r="I2" s="257" t="s">
        <v>40</v>
      </c>
      <c r="J2" s="257"/>
      <c r="K2" s="257"/>
      <c r="L2" s="257"/>
      <c r="M2" s="257"/>
      <c r="N2" s="257"/>
      <c r="O2" s="257"/>
      <c r="P2" s="261"/>
      <c r="Q2" s="261"/>
      <c r="R2" s="262"/>
      <c r="S2" s="272"/>
    </row>
    <row r="3" spans="1:20" ht="51.6" customHeight="1" x14ac:dyDescent="0.2">
      <c r="A3" s="257" t="s">
        <v>38</v>
      </c>
      <c r="B3" s="257"/>
      <c r="C3" s="257"/>
      <c r="D3" s="252"/>
      <c r="E3" s="252"/>
      <c r="F3" s="252"/>
      <c r="G3" s="252"/>
      <c r="H3" s="252"/>
      <c r="I3" s="252"/>
      <c r="J3" s="252"/>
      <c r="K3" s="252"/>
      <c r="L3" s="252"/>
      <c r="M3" s="252"/>
      <c r="N3" s="252"/>
      <c r="O3" s="252"/>
      <c r="P3" s="252"/>
      <c r="Q3" s="252"/>
      <c r="R3" s="263"/>
      <c r="S3" s="272"/>
    </row>
    <row r="4" spans="1:20" ht="52.15" customHeight="1" x14ac:dyDescent="0.2">
      <c r="A4" s="257" t="s">
        <v>39</v>
      </c>
      <c r="B4" s="257"/>
      <c r="C4" s="257"/>
      <c r="D4" s="252"/>
      <c r="E4" s="252"/>
      <c r="F4" s="252"/>
      <c r="G4" s="252"/>
      <c r="H4" s="252"/>
      <c r="I4" s="252"/>
      <c r="J4" s="252"/>
      <c r="K4" s="252"/>
      <c r="L4" s="252"/>
      <c r="M4" s="252"/>
      <c r="N4" s="252"/>
      <c r="O4" s="252"/>
      <c r="P4" s="252"/>
      <c r="Q4" s="252"/>
      <c r="R4" s="263"/>
      <c r="S4" s="272"/>
    </row>
    <row r="5" spans="1:20" ht="22.9" customHeight="1" x14ac:dyDescent="0.2">
      <c r="A5" s="282" t="s">
        <v>9</v>
      </c>
      <c r="B5" s="283"/>
      <c r="C5" s="283"/>
      <c r="D5" s="283"/>
      <c r="E5" s="283"/>
      <c r="F5" s="283"/>
      <c r="G5" s="283"/>
      <c r="H5" s="283"/>
      <c r="I5" s="283"/>
      <c r="J5" s="283"/>
      <c r="K5" s="283"/>
      <c r="L5" s="283"/>
      <c r="M5" s="283"/>
      <c r="N5" s="283"/>
      <c r="O5" s="283"/>
      <c r="P5" s="283"/>
      <c r="Q5" s="283"/>
      <c r="R5" s="283"/>
      <c r="S5" s="272"/>
    </row>
    <row r="6" spans="1:20" ht="35.450000000000003" customHeight="1" x14ac:dyDescent="0.2">
      <c r="A6" s="268" t="s">
        <v>50</v>
      </c>
      <c r="B6" s="269"/>
      <c r="C6" s="269"/>
      <c r="D6" s="269"/>
      <c r="E6" s="269"/>
      <c r="F6" s="269"/>
      <c r="G6" s="269"/>
      <c r="H6" s="269"/>
      <c r="I6" s="269"/>
      <c r="J6" s="269"/>
      <c r="K6" s="269"/>
      <c r="L6" s="269"/>
      <c r="M6" s="269"/>
      <c r="N6" s="269"/>
      <c r="O6" s="269"/>
      <c r="P6" s="269"/>
      <c r="Q6" s="269"/>
      <c r="R6" s="269"/>
      <c r="S6" s="272"/>
    </row>
    <row r="7" spans="1:20" ht="39.6" customHeight="1" x14ac:dyDescent="0.2">
      <c r="A7" s="266">
        <v>40</v>
      </c>
      <c r="B7" s="267"/>
      <c r="C7" s="267"/>
      <c r="D7" s="267"/>
      <c r="E7" s="267"/>
      <c r="F7" s="267"/>
      <c r="G7" s="267"/>
      <c r="H7" s="267"/>
      <c r="I7" s="267"/>
      <c r="J7" s="267"/>
      <c r="K7" s="267"/>
      <c r="L7" s="267"/>
      <c r="M7" s="267"/>
      <c r="N7" s="267"/>
      <c r="O7" s="267"/>
      <c r="P7" s="267"/>
      <c r="Q7" s="267"/>
      <c r="S7" s="272"/>
    </row>
    <row r="8" spans="1:20" s="19" customFormat="1" ht="28.5" x14ac:dyDescent="0.25">
      <c r="A8" s="22" t="s">
        <v>80</v>
      </c>
      <c r="B8" s="5" t="s">
        <v>68</v>
      </c>
      <c r="C8" s="23" t="s">
        <v>6</v>
      </c>
      <c r="D8" s="5" t="s">
        <v>0</v>
      </c>
      <c r="E8" s="11" t="s">
        <v>58</v>
      </c>
      <c r="F8" s="11" t="s">
        <v>66</v>
      </c>
      <c r="G8" s="11" t="s">
        <v>59</v>
      </c>
      <c r="H8" s="11" t="s">
        <v>69</v>
      </c>
      <c r="I8" s="11" t="s">
        <v>60</v>
      </c>
      <c r="J8" s="11" t="s">
        <v>70</v>
      </c>
      <c r="K8" s="11" t="s">
        <v>61</v>
      </c>
      <c r="L8" s="11" t="s">
        <v>71</v>
      </c>
      <c r="M8" s="11" t="s">
        <v>62</v>
      </c>
      <c r="N8" s="11" t="s">
        <v>72</v>
      </c>
      <c r="O8" s="11" t="s">
        <v>87</v>
      </c>
      <c r="P8" s="11" t="s">
        <v>63</v>
      </c>
      <c r="Q8" s="24" t="s">
        <v>64</v>
      </c>
      <c r="R8" s="24" t="s">
        <v>65</v>
      </c>
      <c r="S8" s="272"/>
      <c r="T8" s="34"/>
    </row>
    <row r="9" spans="1:20" ht="61.15" customHeight="1" x14ac:dyDescent="0.2">
      <c r="A9" s="20">
        <v>1</v>
      </c>
      <c r="B9" s="4" t="s">
        <v>41</v>
      </c>
      <c r="C9" s="4" t="s">
        <v>46</v>
      </c>
      <c r="D9" s="9">
        <v>8</v>
      </c>
      <c r="E9" s="4" t="s">
        <v>73</v>
      </c>
      <c r="F9" s="4" t="s">
        <v>74</v>
      </c>
      <c r="G9" s="9" t="s">
        <v>59</v>
      </c>
      <c r="H9" s="4" t="s">
        <v>75</v>
      </c>
      <c r="I9" s="4"/>
      <c r="J9" s="9"/>
      <c r="K9" s="4"/>
      <c r="L9" s="4"/>
      <c r="M9" s="9"/>
      <c r="N9" s="4"/>
      <c r="O9" s="4"/>
      <c r="P9" s="9"/>
      <c r="Q9" s="21"/>
      <c r="R9" s="21"/>
      <c r="S9" s="272"/>
    </row>
    <row r="10" spans="1:20" ht="61.15" customHeight="1" x14ac:dyDescent="0.2">
      <c r="A10" s="20">
        <v>2</v>
      </c>
      <c r="B10" s="4" t="s">
        <v>67</v>
      </c>
      <c r="C10" s="4" t="s">
        <v>46</v>
      </c>
      <c r="D10" s="9">
        <v>8</v>
      </c>
      <c r="E10" s="4" t="s">
        <v>76</v>
      </c>
      <c r="F10" s="4" t="s">
        <v>77</v>
      </c>
      <c r="G10" s="9" t="s">
        <v>78</v>
      </c>
      <c r="H10" s="4" t="s">
        <v>79</v>
      </c>
      <c r="I10" s="4"/>
      <c r="J10" s="9"/>
      <c r="K10" s="4"/>
      <c r="L10" s="4"/>
      <c r="M10" s="9"/>
      <c r="N10" s="4"/>
      <c r="O10" s="4"/>
      <c r="P10" s="9"/>
      <c r="Q10" s="21"/>
      <c r="R10" s="21"/>
      <c r="S10" s="272"/>
    </row>
    <row r="11" spans="1:20" ht="61.15" customHeight="1" x14ac:dyDescent="0.2">
      <c r="A11" s="20">
        <v>3</v>
      </c>
      <c r="B11" s="4" t="s">
        <v>42</v>
      </c>
      <c r="C11" s="4" t="s">
        <v>46</v>
      </c>
      <c r="D11" s="9">
        <v>8</v>
      </c>
      <c r="E11" s="4"/>
      <c r="F11" s="4"/>
      <c r="G11" s="9"/>
      <c r="H11" s="4"/>
      <c r="I11" s="4"/>
      <c r="J11" s="9"/>
      <c r="K11" s="4"/>
      <c r="L11" s="4"/>
      <c r="M11" s="9"/>
      <c r="N11" s="4"/>
      <c r="O11" s="4"/>
      <c r="P11" s="9"/>
      <c r="Q11" s="21"/>
      <c r="R11" s="21"/>
      <c r="S11" s="272"/>
    </row>
    <row r="12" spans="1:20" ht="61.15" customHeight="1" x14ac:dyDescent="0.2">
      <c r="A12" s="20">
        <v>4</v>
      </c>
      <c r="B12" s="4" t="s">
        <v>43</v>
      </c>
      <c r="C12" s="4" t="s">
        <v>46</v>
      </c>
      <c r="D12" s="9">
        <v>8</v>
      </c>
      <c r="E12" s="4"/>
      <c r="F12" s="4"/>
      <c r="G12" s="9"/>
      <c r="H12" s="4"/>
      <c r="I12" s="4"/>
      <c r="J12" s="9"/>
      <c r="K12" s="4"/>
      <c r="L12" s="4"/>
      <c r="M12" s="9"/>
      <c r="N12" s="4"/>
      <c r="O12" s="4"/>
      <c r="P12" s="9"/>
      <c r="Q12" s="21"/>
      <c r="R12" s="21"/>
      <c r="S12" s="272"/>
    </row>
    <row r="13" spans="1:20" ht="61.15" customHeight="1" x14ac:dyDescent="0.2">
      <c r="A13" s="20">
        <v>5</v>
      </c>
      <c r="B13" s="4" t="s">
        <v>44</v>
      </c>
      <c r="C13" s="4" t="s">
        <v>46</v>
      </c>
      <c r="D13" s="9">
        <v>8</v>
      </c>
      <c r="E13" s="4"/>
      <c r="F13" s="4"/>
      <c r="G13" s="9"/>
      <c r="H13" s="4"/>
      <c r="I13" s="4"/>
      <c r="J13" s="9"/>
      <c r="K13" s="4"/>
      <c r="L13" s="4"/>
      <c r="M13" s="9"/>
      <c r="N13" s="4"/>
      <c r="O13" s="4"/>
      <c r="P13" s="9"/>
      <c r="Q13" s="21"/>
      <c r="R13" s="21"/>
      <c r="S13" s="272"/>
    </row>
    <row r="14" spans="1:20" ht="61.15" hidden="1" customHeight="1" x14ac:dyDescent="0.2">
      <c r="A14" s="20">
        <v>6</v>
      </c>
      <c r="B14" s="4"/>
      <c r="C14" s="4"/>
      <c r="D14" s="9"/>
      <c r="E14" s="4"/>
      <c r="F14" s="4"/>
      <c r="G14" s="9"/>
      <c r="H14" s="4"/>
      <c r="I14" s="4"/>
      <c r="J14" s="9"/>
      <c r="K14" s="4"/>
      <c r="L14" s="4"/>
      <c r="M14" s="9"/>
      <c r="N14" s="4"/>
      <c r="O14" s="4"/>
      <c r="P14" s="9"/>
      <c r="Q14" s="21"/>
      <c r="R14" s="21"/>
      <c r="S14" s="272"/>
    </row>
    <row r="15" spans="1:20" ht="61.15" hidden="1" customHeight="1" x14ac:dyDescent="0.2">
      <c r="A15" s="20">
        <v>7</v>
      </c>
      <c r="B15" s="4"/>
      <c r="C15" s="4"/>
      <c r="D15" s="9"/>
      <c r="E15" s="4"/>
      <c r="F15" s="4"/>
      <c r="G15" s="9"/>
      <c r="H15" s="4"/>
      <c r="I15" s="4"/>
      <c r="J15" s="9"/>
      <c r="K15" s="4"/>
      <c r="L15" s="4"/>
      <c r="M15" s="9"/>
      <c r="N15" s="4"/>
      <c r="O15" s="4"/>
      <c r="P15" s="9"/>
      <c r="Q15" s="21"/>
      <c r="R15" s="21"/>
      <c r="S15" s="272"/>
    </row>
    <row r="16" spans="1:20" ht="61.15" hidden="1" customHeight="1" x14ac:dyDescent="0.2">
      <c r="A16" s="20">
        <v>8</v>
      </c>
      <c r="B16" s="4"/>
      <c r="C16" s="4"/>
      <c r="D16" s="9"/>
      <c r="E16" s="4"/>
      <c r="F16" s="4"/>
      <c r="G16" s="9"/>
      <c r="H16" s="4"/>
      <c r="I16" s="4"/>
      <c r="J16" s="9"/>
      <c r="K16" s="4"/>
      <c r="L16" s="4"/>
      <c r="M16" s="9"/>
      <c r="N16" s="4"/>
      <c r="O16" s="4"/>
      <c r="P16" s="9"/>
      <c r="Q16" s="21"/>
      <c r="R16" s="21"/>
      <c r="S16" s="272"/>
    </row>
    <row r="17" spans="1:19" ht="61.15" hidden="1" customHeight="1" x14ac:dyDescent="0.2">
      <c r="A17" s="20">
        <v>9</v>
      </c>
      <c r="B17" s="4"/>
      <c r="C17" s="4"/>
      <c r="D17" s="9"/>
      <c r="E17" s="4"/>
      <c r="F17" s="4"/>
      <c r="G17" s="9"/>
      <c r="H17" s="4"/>
      <c r="I17" s="4"/>
      <c r="J17" s="9"/>
      <c r="K17" s="4"/>
      <c r="L17" s="4"/>
      <c r="M17" s="9"/>
      <c r="N17" s="4"/>
      <c r="O17" s="4"/>
      <c r="P17" s="9"/>
      <c r="Q17" s="21"/>
      <c r="R17" s="21"/>
      <c r="S17" s="272"/>
    </row>
    <row r="18" spans="1:19" ht="61.15" hidden="1" customHeight="1" x14ac:dyDescent="0.2">
      <c r="A18" s="20">
        <v>10</v>
      </c>
      <c r="B18" s="4"/>
      <c r="C18" s="4"/>
      <c r="D18" s="9"/>
      <c r="E18" s="4"/>
      <c r="F18" s="4"/>
      <c r="G18" s="9"/>
      <c r="H18" s="4"/>
      <c r="I18" s="4"/>
      <c r="J18" s="9"/>
      <c r="K18" s="4"/>
      <c r="L18" s="4"/>
      <c r="M18" s="9"/>
      <c r="N18" s="4"/>
      <c r="O18" s="4"/>
      <c r="P18" s="9"/>
      <c r="Q18" s="21"/>
      <c r="R18" s="21"/>
      <c r="S18" s="272"/>
    </row>
    <row r="19" spans="1:19" ht="61.15" hidden="1" customHeight="1" x14ac:dyDescent="0.2">
      <c r="A19" s="20">
        <v>11</v>
      </c>
      <c r="B19" s="4"/>
      <c r="C19" s="4"/>
      <c r="D19" s="9"/>
      <c r="E19" s="4"/>
      <c r="F19" s="4"/>
      <c r="G19" s="9"/>
      <c r="H19" s="4"/>
      <c r="I19" s="4"/>
      <c r="J19" s="9"/>
      <c r="K19" s="4"/>
      <c r="L19" s="4"/>
      <c r="M19" s="9"/>
      <c r="N19" s="4"/>
      <c r="O19" s="4"/>
      <c r="P19" s="9"/>
      <c r="Q19" s="21"/>
      <c r="R19" s="21"/>
      <c r="S19" s="272"/>
    </row>
    <row r="20" spans="1:19" ht="61.15" hidden="1" customHeight="1" x14ac:dyDescent="0.2">
      <c r="A20" s="20">
        <v>12</v>
      </c>
      <c r="B20" s="4"/>
      <c r="C20" s="4"/>
      <c r="D20" s="9"/>
      <c r="E20" s="4"/>
      <c r="F20" s="4"/>
      <c r="G20" s="9"/>
      <c r="H20" s="4"/>
      <c r="I20" s="4"/>
      <c r="J20" s="9"/>
      <c r="K20" s="4"/>
      <c r="L20" s="4"/>
      <c r="M20" s="9"/>
      <c r="N20" s="4"/>
      <c r="O20" s="4"/>
      <c r="P20" s="9"/>
      <c r="Q20" s="21"/>
      <c r="R20" s="21"/>
      <c r="S20" s="272"/>
    </row>
    <row r="21" spans="1:19" ht="61.15" hidden="1" customHeight="1" x14ac:dyDescent="0.2">
      <c r="A21" s="20">
        <v>13</v>
      </c>
      <c r="B21" s="4"/>
      <c r="C21" s="4"/>
      <c r="D21" s="9"/>
      <c r="E21" s="4"/>
      <c r="F21" s="4"/>
      <c r="G21" s="9"/>
      <c r="H21" s="4"/>
      <c r="I21" s="4"/>
      <c r="J21" s="9"/>
      <c r="K21" s="4"/>
      <c r="L21" s="4"/>
      <c r="M21" s="9"/>
      <c r="N21" s="4"/>
      <c r="O21" s="4"/>
      <c r="P21" s="9"/>
      <c r="Q21" s="21"/>
      <c r="R21" s="21"/>
      <c r="S21" s="272"/>
    </row>
    <row r="22" spans="1:19" ht="31.15" customHeight="1" x14ac:dyDescent="0.2">
      <c r="A22" s="25" t="s">
        <v>11</v>
      </c>
      <c r="B22" s="26"/>
      <c r="C22" s="26"/>
      <c r="D22" s="27">
        <f>SUM(D9:D21)</f>
        <v>40</v>
      </c>
      <c r="E22" s="7"/>
      <c r="F22" s="7"/>
      <c r="G22" s="10"/>
      <c r="H22" s="7"/>
      <c r="I22" s="7"/>
      <c r="J22" s="10"/>
      <c r="K22" s="7"/>
      <c r="L22" s="7"/>
      <c r="M22" s="10"/>
      <c r="N22" s="7"/>
      <c r="O22" s="7"/>
      <c r="P22" s="10"/>
      <c r="Q22" s="28"/>
      <c r="R22" s="28"/>
      <c r="S22" s="272"/>
    </row>
    <row r="23" spans="1:19" ht="31.15" customHeight="1" x14ac:dyDescent="0.2">
      <c r="A23" s="274"/>
      <c r="B23" s="274"/>
      <c r="C23" s="274"/>
      <c r="D23" s="274"/>
      <c r="E23" s="274"/>
      <c r="F23" s="274"/>
      <c r="G23" s="274"/>
      <c r="H23" s="274"/>
      <c r="I23" s="274"/>
      <c r="J23" s="274"/>
      <c r="K23" s="274"/>
      <c r="L23" s="274"/>
      <c r="M23" s="274"/>
      <c r="N23" s="274"/>
      <c r="O23" s="274"/>
      <c r="P23" s="274"/>
      <c r="Q23" s="274"/>
      <c r="R23" s="274"/>
      <c r="S23" s="275"/>
    </row>
    <row r="24" spans="1:19" ht="41.45" customHeight="1" x14ac:dyDescent="0.2">
      <c r="A24" s="264" t="s">
        <v>10</v>
      </c>
      <c r="B24" s="264"/>
      <c r="C24" s="264"/>
      <c r="D24" s="264"/>
      <c r="E24" s="264"/>
      <c r="F24" s="264"/>
      <c r="G24" s="264"/>
      <c r="H24" s="264"/>
      <c r="I24" s="264"/>
      <c r="J24" s="264"/>
      <c r="K24" s="264"/>
      <c r="L24" s="264"/>
      <c r="M24" s="264"/>
      <c r="N24" s="264"/>
      <c r="O24" s="264"/>
      <c r="P24" s="264"/>
      <c r="Q24" s="264"/>
      <c r="R24" s="265"/>
      <c r="S24" s="273"/>
    </row>
    <row r="25" spans="1:19" ht="52.15" customHeight="1" x14ac:dyDescent="0.2">
      <c r="A25" s="248" t="s">
        <v>48</v>
      </c>
      <c r="B25" s="248"/>
      <c r="C25" s="248"/>
      <c r="D25" s="248"/>
      <c r="E25" s="248"/>
      <c r="F25" s="248"/>
      <c r="G25" s="248"/>
      <c r="H25" s="248"/>
      <c r="I25" s="248"/>
      <c r="J25" s="248"/>
      <c r="K25" s="248"/>
      <c r="L25" s="248"/>
      <c r="M25" s="248"/>
      <c r="N25" s="248"/>
      <c r="O25" s="248"/>
      <c r="P25" s="248"/>
      <c r="Q25" s="248"/>
      <c r="R25" s="281"/>
      <c r="S25" s="273"/>
    </row>
    <row r="26" spans="1:19" ht="34.15" customHeight="1" x14ac:dyDescent="0.2">
      <c r="A26" s="249" t="s">
        <v>49</v>
      </c>
      <c r="B26" s="249"/>
      <c r="C26" s="249"/>
      <c r="D26" s="249"/>
      <c r="E26" s="249"/>
      <c r="F26" s="249"/>
      <c r="G26" s="249"/>
      <c r="H26" s="249"/>
      <c r="I26" s="249"/>
      <c r="J26" s="249"/>
      <c r="K26" s="249"/>
      <c r="L26" s="249"/>
      <c r="M26" s="249"/>
      <c r="N26" s="249"/>
      <c r="O26" s="249"/>
      <c r="P26" s="249"/>
      <c r="Q26" s="249"/>
      <c r="R26" s="278"/>
      <c r="S26" s="273"/>
    </row>
    <row r="27" spans="1:19" ht="43.15" customHeight="1" x14ac:dyDescent="0.2">
      <c r="A27" s="279">
        <v>30</v>
      </c>
      <c r="B27" s="279"/>
      <c r="C27" s="279"/>
      <c r="D27" s="279"/>
      <c r="E27" s="279"/>
      <c r="F27" s="279"/>
      <c r="G27" s="279"/>
      <c r="H27" s="279"/>
      <c r="I27" s="279"/>
      <c r="J27" s="279"/>
      <c r="K27" s="279"/>
      <c r="L27" s="279"/>
      <c r="M27" s="279"/>
      <c r="N27" s="279"/>
      <c r="O27" s="279"/>
      <c r="P27" s="279"/>
      <c r="Q27" s="279"/>
      <c r="R27" s="280"/>
      <c r="S27" s="273"/>
    </row>
    <row r="28" spans="1:19" ht="28.5" x14ac:dyDescent="0.2">
      <c r="A28" s="251" t="s">
        <v>5</v>
      </c>
      <c r="B28" s="251"/>
      <c r="C28" s="17" t="s">
        <v>6</v>
      </c>
      <c r="D28" s="3" t="s">
        <v>0</v>
      </c>
      <c r="E28" s="12" t="s">
        <v>58</v>
      </c>
      <c r="F28" s="12" t="s">
        <v>66</v>
      </c>
      <c r="G28" s="12" t="s">
        <v>59</v>
      </c>
      <c r="H28" s="12" t="s">
        <v>69</v>
      </c>
      <c r="I28" s="12" t="s">
        <v>60</v>
      </c>
      <c r="J28" s="12" t="s">
        <v>70</v>
      </c>
      <c r="K28" s="12" t="s">
        <v>61</v>
      </c>
      <c r="L28" s="12" t="s">
        <v>71</v>
      </c>
      <c r="M28" s="12" t="s">
        <v>62</v>
      </c>
      <c r="N28" s="12" t="s">
        <v>72</v>
      </c>
      <c r="O28" s="12" t="s">
        <v>87</v>
      </c>
      <c r="P28" s="12" t="s">
        <v>63</v>
      </c>
      <c r="Q28" s="12" t="s">
        <v>64</v>
      </c>
      <c r="R28" s="32" t="s">
        <v>65</v>
      </c>
      <c r="S28" s="273"/>
    </row>
    <row r="29" spans="1:19" ht="61.9" customHeight="1" x14ac:dyDescent="0.2">
      <c r="A29" s="8">
        <v>1</v>
      </c>
      <c r="B29" s="4" t="s">
        <v>41</v>
      </c>
      <c r="C29" s="4" t="s">
        <v>46</v>
      </c>
      <c r="D29" s="9">
        <v>5</v>
      </c>
      <c r="E29" s="31"/>
      <c r="F29" s="31"/>
      <c r="G29" s="9"/>
      <c r="H29" s="4"/>
      <c r="I29" s="31"/>
      <c r="J29" s="30"/>
      <c r="K29" s="31"/>
      <c r="L29" s="31"/>
      <c r="M29" s="30"/>
      <c r="N29" s="31"/>
      <c r="O29" s="31"/>
      <c r="P29" s="9"/>
      <c r="Q29" s="4"/>
      <c r="R29" s="35"/>
      <c r="S29" s="273"/>
    </row>
    <row r="30" spans="1:19" ht="61.9" customHeight="1" x14ac:dyDescent="0.2">
      <c r="A30" s="8">
        <v>2</v>
      </c>
      <c r="B30" s="4" t="s">
        <v>45</v>
      </c>
      <c r="C30" s="4" t="s">
        <v>46</v>
      </c>
      <c r="D30" s="9">
        <v>5</v>
      </c>
      <c r="E30" s="31"/>
      <c r="F30" s="31"/>
      <c r="G30" s="9"/>
      <c r="H30" s="4"/>
      <c r="I30" s="31"/>
      <c r="J30" s="30"/>
      <c r="K30" s="31"/>
      <c r="L30" s="31"/>
      <c r="M30" s="30"/>
      <c r="N30" s="31"/>
      <c r="O30" s="31"/>
      <c r="P30" s="9"/>
      <c r="Q30" s="4"/>
      <c r="R30" s="35"/>
      <c r="S30" s="273"/>
    </row>
    <row r="31" spans="1:19" ht="61.9" customHeight="1" x14ac:dyDescent="0.2">
      <c r="A31" s="8">
        <v>3</v>
      </c>
      <c r="B31" s="4" t="s">
        <v>42</v>
      </c>
      <c r="C31" s="4" t="s">
        <v>46</v>
      </c>
      <c r="D31" s="9">
        <v>5</v>
      </c>
      <c r="E31" s="31"/>
      <c r="F31" s="31"/>
      <c r="G31" s="9"/>
      <c r="H31" s="4"/>
      <c r="I31" s="31"/>
      <c r="J31" s="30"/>
      <c r="K31" s="31"/>
      <c r="L31" s="31"/>
      <c r="M31" s="30"/>
      <c r="N31" s="31"/>
      <c r="O31" s="31"/>
      <c r="P31" s="9"/>
      <c r="Q31" s="4"/>
      <c r="R31" s="35"/>
      <c r="S31" s="273"/>
    </row>
    <row r="32" spans="1:19" ht="61.9" customHeight="1" x14ac:dyDescent="0.2">
      <c r="A32" s="8">
        <v>4</v>
      </c>
      <c r="B32" s="4" t="s">
        <v>43</v>
      </c>
      <c r="C32" s="4" t="s">
        <v>46</v>
      </c>
      <c r="D32" s="9">
        <v>5</v>
      </c>
      <c r="E32" s="31"/>
      <c r="F32" s="31"/>
      <c r="G32" s="9"/>
      <c r="H32" s="4"/>
      <c r="I32" s="31"/>
      <c r="J32" s="30"/>
      <c r="K32" s="31"/>
      <c r="L32" s="31"/>
      <c r="M32" s="30"/>
      <c r="N32" s="31"/>
      <c r="O32" s="31"/>
      <c r="P32" s="9"/>
      <c r="Q32" s="4"/>
      <c r="R32" s="35"/>
      <c r="S32" s="273"/>
    </row>
    <row r="33" spans="1:19" ht="61.9" customHeight="1" x14ac:dyDescent="0.2">
      <c r="A33" s="8">
        <v>5</v>
      </c>
      <c r="B33" s="4" t="s">
        <v>43</v>
      </c>
      <c r="C33" s="4" t="s">
        <v>46</v>
      </c>
      <c r="D33" s="9">
        <v>5</v>
      </c>
      <c r="E33" s="31"/>
      <c r="F33" s="31"/>
      <c r="G33" s="9"/>
      <c r="H33" s="4"/>
      <c r="I33" s="31"/>
      <c r="J33" s="30"/>
      <c r="K33" s="31"/>
      <c r="L33" s="31"/>
      <c r="M33" s="30"/>
      <c r="N33" s="31"/>
      <c r="O33" s="31"/>
      <c r="P33" s="9"/>
      <c r="Q33" s="4"/>
      <c r="R33" s="35"/>
      <c r="S33" s="273"/>
    </row>
    <row r="34" spans="1:19" ht="61.9" customHeight="1" x14ac:dyDescent="0.2">
      <c r="A34" s="8">
        <v>6</v>
      </c>
      <c r="B34" s="4" t="s">
        <v>43</v>
      </c>
      <c r="C34" s="4" t="s">
        <v>46</v>
      </c>
      <c r="D34" s="9">
        <v>5</v>
      </c>
      <c r="E34" s="31"/>
      <c r="F34" s="31"/>
      <c r="G34" s="9"/>
      <c r="H34" s="4"/>
      <c r="I34" s="31"/>
      <c r="J34" s="30"/>
      <c r="K34" s="31"/>
      <c r="L34" s="31"/>
      <c r="M34" s="30"/>
      <c r="N34" s="31"/>
      <c r="O34" s="31"/>
      <c r="P34" s="9"/>
      <c r="Q34" s="4"/>
      <c r="R34" s="35"/>
      <c r="S34" s="273"/>
    </row>
    <row r="35" spans="1:19" ht="61.9" hidden="1" customHeight="1" x14ac:dyDescent="0.2">
      <c r="A35" s="8">
        <v>7</v>
      </c>
      <c r="B35" s="4"/>
      <c r="C35" s="4"/>
      <c r="D35" s="9"/>
      <c r="E35" s="4" t="s">
        <v>76</v>
      </c>
      <c r="F35" s="4" t="s">
        <v>77</v>
      </c>
      <c r="G35" s="9" t="s">
        <v>78</v>
      </c>
      <c r="H35" s="4" t="s">
        <v>79</v>
      </c>
      <c r="I35" s="4"/>
      <c r="J35" s="9"/>
      <c r="K35" s="4"/>
      <c r="L35" s="4"/>
      <c r="M35" s="9"/>
      <c r="N35" s="4"/>
      <c r="O35" s="4"/>
      <c r="P35" s="9"/>
      <c r="Q35" s="4"/>
      <c r="S35" s="273"/>
    </row>
    <row r="36" spans="1:19" ht="61.9" hidden="1" customHeight="1" x14ac:dyDescent="0.2">
      <c r="A36" s="8">
        <v>8</v>
      </c>
      <c r="B36" s="4"/>
      <c r="C36" s="4"/>
      <c r="D36" s="9"/>
      <c r="E36" s="4" t="s">
        <v>76</v>
      </c>
      <c r="F36" s="4" t="s">
        <v>77</v>
      </c>
      <c r="G36" s="9" t="s">
        <v>78</v>
      </c>
      <c r="H36" s="4" t="s">
        <v>79</v>
      </c>
      <c r="I36" s="4"/>
      <c r="J36" s="9"/>
      <c r="K36" s="4"/>
      <c r="L36" s="4"/>
      <c r="M36" s="9"/>
      <c r="N36" s="4"/>
      <c r="O36" s="4"/>
      <c r="P36" s="9"/>
      <c r="Q36" s="4"/>
      <c r="S36" s="273"/>
    </row>
    <row r="37" spans="1:19" ht="61.9" hidden="1" customHeight="1" x14ac:dyDescent="0.2">
      <c r="A37" s="8">
        <v>9</v>
      </c>
      <c r="B37" s="4"/>
      <c r="C37" s="4"/>
      <c r="D37" s="9"/>
      <c r="E37" s="4" t="s">
        <v>76</v>
      </c>
      <c r="F37" s="4" t="s">
        <v>77</v>
      </c>
      <c r="G37" s="9" t="s">
        <v>78</v>
      </c>
      <c r="H37" s="4" t="s">
        <v>79</v>
      </c>
      <c r="I37" s="4"/>
      <c r="J37" s="9"/>
      <c r="K37" s="4"/>
      <c r="L37" s="4"/>
      <c r="M37" s="9"/>
      <c r="N37" s="4"/>
      <c r="O37" s="4"/>
      <c r="P37" s="9"/>
      <c r="Q37" s="4"/>
      <c r="S37" s="273"/>
    </row>
    <row r="38" spans="1:19" ht="61.9" hidden="1" customHeight="1" x14ac:dyDescent="0.2">
      <c r="A38" s="8">
        <v>10</v>
      </c>
      <c r="B38" s="4"/>
      <c r="C38" s="4"/>
      <c r="D38" s="9"/>
      <c r="E38" s="4" t="s">
        <v>76</v>
      </c>
      <c r="F38" s="4" t="s">
        <v>77</v>
      </c>
      <c r="G38" s="9" t="s">
        <v>78</v>
      </c>
      <c r="H38" s="4" t="s">
        <v>79</v>
      </c>
      <c r="I38" s="4"/>
      <c r="J38" s="9"/>
      <c r="K38" s="4"/>
      <c r="L38" s="4"/>
      <c r="M38" s="9"/>
      <c r="N38" s="4"/>
      <c r="O38" s="4"/>
      <c r="P38" s="9"/>
      <c r="Q38" s="4"/>
      <c r="S38" s="273"/>
    </row>
    <row r="39" spans="1:19" ht="61.9" hidden="1" customHeight="1" x14ac:dyDescent="0.2">
      <c r="A39" s="8">
        <v>11</v>
      </c>
      <c r="B39" s="4"/>
      <c r="C39" s="4"/>
      <c r="D39" s="9"/>
      <c r="E39" s="4" t="s">
        <v>76</v>
      </c>
      <c r="F39" s="4" t="s">
        <v>77</v>
      </c>
      <c r="G39" s="9" t="s">
        <v>78</v>
      </c>
      <c r="H39" s="4" t="s">
        <v>79</v>
      </c>
      <c r="I39" s="4"/>
      <c r="J39" s="9"/>
      <c r="K39" s="4"/>
      <c r="L39" s="4"/>
      <c r="M39" s="9"/>
      <c r="N39" s="4"/>
      <c r="O39" s="4"/>
      <c r="P39" s="9"/>
      <c r="Q39" s="4"/>
      <c r="S39" s="273"/>
    </row>
    <row r="40" spans="1:19" ht="61.9" hidden="1" customHeight="1" x14ac:dyDescent="0.2">
      <c r="A40" s="8">
        <v>12</v>
      </c>
      <c r="B40" s="4"/>
      <c r="C40" s="4"/>
      <c r="D40" s="9"/>
      <c r="E40" s="4" t="s">
        <v>76</v>
      </c>
      <c r="F40" s="4" t="s">
        <v>77</v>
      </c>
      <c r="G40" s="9" t="s">
        <v>78</v>
      </c>
      <c r="H40" s="4" t="s">
        <v>79</v>
      </c>
      <c r="I40" s="4"/>
      <c r="J40" s="9"/>
      <c r="K40" s="4"/>
      <c r="L40" s="4"/>
      <c r="M40" s="9"/>
      <c r="N40" s="4"/>
      <c r="O40" s="4"/>
      <c r="P40" s="9"/>
      <c r="Q40" s="4"/>
      <c r="S40" s="273"/>
    </row>
    <row r="41" spans="1:19" ht="61.9" hidden="1" customHeight="1" x14ac:dyDescent="0.2">
      <c r="A41" s="8">
        <v>13</v>
      </c>
      <c r="B41" s="4"/>
      <c r="C41" s="4"/>
      <c r="D41" s="9"/>
      <c r="E41" s="4" t="s">
        <v>76</v>
      </c>
      <c r="F41" s="4" t="s">
        <v>77</v>
      </c>
      <c r="G41" s="9" t="s">
        <v>78</v>
      </c>
      <c r="H41" s="4" t="s">
        <v>79</v>
      </c>
      <c r="I41" s="4"/>
      <c r="J41" s="9"/>
      <c r="K41" s="4"/>
      <c r="L41" s="4"/>
      <c r="M41" s="9"/>
      <c r="N41" s="4"/>
      <c r="O41" s="4"/>
      <c r="P41" s="9"/>
      <c r="Q41" s="4"/>
      <c r="S41" s="273"/>
    </row>
    <row r="42" spans="1:19" ht="61.9" hidden="1" customHeight="1" x14ac:dyDescent="0.2">
      <c r="A42" s="8">
        <v>14</v>
      </c>
      <c r="B42" s="4"/>
      <c r="C42" s="4"/>
      <c r="D42" s="9"/>
      <c r="E42" s="4" t="s">
        <v>76</v>
      </c>
      <c r="F42" s="4" t="s">
        <v>77</v>
      </c>
      <c r="G42" s="9" t="s">
        <v>78</v>
      </c>
      <c r="H42" s="4" t="s">
        <v>79</v>
      </c>
      <c r="I42" s="4"/>
      <c r="J42" s="9"/>
      <c r="K42" s="4"/>
      <c r="L42" s="4"/>
      <c r="M42" s="9"/>
      <c r="N42" s="4"/>
      <c r="O42" s="4"/>
      <c r="P42" s="9"/>
      <c r="Q42" s="4"/>
      <c r="S42" s="273"/>
    </row>
    <row r="43" spans="1:19" ht="61.9" hidden="1" customHeight="1" x14ac:dyDescent="0.2">
      <c r="A43" s="8">
        <v>15</v>
      </c>
      <c r="B43" s="4"/>
      <c r="C43" s="4"/>
      <c r="D43" s="9"/>
      <c r="E43" s="4" t="s">
        <v>76</v>
      </c>
      <c r="F43" s="4" t="s">
        <v>77</v>
      </c>
      <c r="G43" s="9" t="s">
        <v>78</v>
      </c>
      <c r="H43" s="4" t="s">
        <v>79</v>
      </c>
      <c r="I43" s="4"/>
      <c r="J43" s="9"/>
      <c r="K43" s="4"/>
      <c r="L43" s="4"/>
      <c r="M43" s="9"/>
      <c r="N43" s="4"/>
      <c r="O43" s="4"/>
      <c r="P43" s="9"/>
      <c r="Q43" s="4"/>
      <c r="S43" s="273"/>
    </row>
    <row r="44" spans="1:19" ht="61.9" hidden="1" customHeight="1" x14ac:dyDescent="0.2">
      <c r="A44" s="8">
        <v>16</v>
      </c>
      <c r="B44" s="4"/>
      <c r="C44" s="4"/>
      <c r="D44" s="9"/>
      <c r="E44" s="4" t="s">
        <v>76</v>
      </c>
      <c r="F44" s="4" t="s">
        <v>77</v>
      </c>
      <c r="G44" s="9" t="s">
        <v>78</v>
      </c>
      <c r="H44" s="4" t="s">
        <v>79</v>
      </c>
      <c r="I44" s="4"/>
      <c r="J44" s="9"/>
      <c r="K44" s="4"/>
      <c r="L44" s="4"/>
      <c r="M44" s="9"/>
      <c r="N44" s="4"/>
      <c r="O44" s="4"/>
      <c r="P44" s="9"/>
      <c r="Q44" s="4"/>
      <c r="S44" s="273"/>
    </row>
    <row r="45" spans="1:19" ht="61.9" hidden="1" customHeight="1" x14ac:dyDescent="0.2">
      <c r="A45" s="33">
        <v>17</v>
      </c>
      <c r="B45" s="7"/>
      <c r="C45" s="7"/>
      <c r="D45" s="10"/>
      <c r="E45" s="7" t="s">
        <v>76</v>
      </c>
      <c r="F45" s="7" t="s">
        <v>77</v>
      </c>
      <c r="G45" s="10" t="s">
        <v>78</v>
      </c>
      <c r="H45" s="7" t="s">
        <v>79</v>
      </c>
      <c r="I45" s="7"/>
      <c r="J45" s="10"/>
      <c r="K45" s="7"/>
      <c r="L45" s="7"/>
      <c r="M45" s="10"/>
      <c r="N45" s="7"/>
      <c r="O45" s="7"/>
      <c r="P45" s="10"/>
      <c r="Q45" s="7"/>
      <c r="S45" s="273"/>
    </row>
    <row r="46" spans="1:19" x14ac:dyDescent="0.2">
      <c r="A46" s="253" t="s">
        <v>11</v>
      </c>
      <c r="B46" s="253"/>
      <c r="C46" s="253"/>
      <c r="D46" s="12">
        <f>SUM(D29:D45)</f>
        <v>30</v>
      </c>
      <c r="E46" s="270"/>
      <c r="F46" s="271"/>
      <c r="G46" s="271"/>
      <c r="H46" s="271"/>
      <c r="I46" s="271"/>
      <c r="J46" s="271"/>
      <c r="K46" s="271"/>
      <c r="L46" s="271"/>
      <c r="M46" s="271"/>
      <c r="N46" s="271"/>
      <c r="O46" s="271"/>
      <c r="P46" s="271"/>
      <c r="Q46" s="271"/>
      <c r="R46" s="271"/>
      <c r="S46" s="273"/>
    </row>
    <row r="47" spans="1:19" x14ac:dyDescent="0.2">
      <c r="A47" s="276"/>
      <c r="B47" s="276"/>
      <c r="C47" s="276"/>
      <c r="D47" s="276"/>
      <c r="E47" s="276"/>
      <c r="F47" s="276"/>
      <c r="G47" s="276"/>
      <c r="H47" s="276"/>
      <c r="I47" s="276"/>
      <c r="J47" s="276"/>
      <c r="K47" s="276"/>
      <c r="L47" s="276"/>
      <c r="M47" s="276"/>
      <c r="N47" s="276"/>
      <c r="O47" s="276"/>
      <c r="P47" s="276"/>
      <c r="Q47" s="276"/>
      <c r="R47" s="276"/>
      <c r="S47" s="277"/>
    </row>
    <row r="48" spans="1:19" ht="52.15" customHeight="1" x14ac:dyDescent="0.2">
      <c r="A48" s="248" t="s">
        <v>12</v>
      </c>
      <c r="B48" s="248"/>
      <c r="C48" s="248"/>
      <c r="D48" s="248"/>
      <c r="E48" s="258"/>
      <c r="F48" s="258"/>
      <c r="G48" s="258"/>
      <c r="H48" s="258"/>
      <c r="I48" s="258"/>
      <c r="J48" s="258"/>
      <c r="K48" s="258"/>
      <c r="L48" s="258"/>
      <c r="M48" s="258"/>
      <c r="N48" s="258"/>
      <c r="O48" s="258"/>
      <c r="P48" s="258"/>
      <c r="Q48" s="258"/>
      <c r="R48" s="258"/>
      <c r="S48" s="258"/>
    </row>
    <row r="49" spans="1:19" ht="42.6" customHeight="1" x14ac:dyDescent="0.2">
      <c r="A49" s="249" t="s">
        <v>51</v>
      </c>
      <c r="B49" s="249"/>
      <c r="C49" s="249"/>
      <c r="D49" s="249"/>
      <c r="E49" s="259"/>
      <c r="F49" s="259"/>
      <c r="G49" s="259"/>
      <c r="H49" s="259"/>
      <c r="I49" s="259"/>
      <c r="J49" s="259"/>
      <c r="K49" s="259"/>
      <c r="L49" s="259"/>
      <c r="M49" s="259"/>
      <c r="N49" s="259"/>
      <c r="O49" s="259"/>
      <c r="P49" s="259"/>
      <c r="Q49" s="259"/>
      <c r="R49" s="259"/>
      <c r="S49" s="259"/>
    </row>
    <row r="50" spans="1:19" ht="39" customHeight="1" x14ac:dyDescent="0.2">
      <c r="A50" s="250">
        <v>30</v>
      </c>
      <c r="B50" s="250"/>
      <c r="C50" s="250"/>
      <c r="D50" s="250"/>
      <c r="E50" s="259"/>
      <c r="F50" s="259"/>
      <c r="G50" s="259"/>
      <c r="H50" s="259"/>
      <c r="I50" s="259"/>
      <c r="J50" s="259"/>
      <c r="K50" s="259"/>
      <c r="L50" s="259"/>
      <c r="M50" s="259"/>
      <c r="N50" s="259"/>
      <c r="O50" s="259"/>
      <c r="P50" s="259"/>
      <c r="Q50" s="259"/>
      <c r="R50" s="259"/>
      <c r="S50" s="259"/>
    </row>
    <row r="51" spans="1:19" ht="86.45" customHeight="1" x14ac:dyDescent="0.2">
      <c r="A51" s="251" t="s">
        <v>16</v>
      </c>
      <c r="B51" s="251"/>
      <c r="C51" s="17" t="s">
        <v>17</v>
      </c>
      <c r="D51" s="3" t="s">
        <v>0</v>
      </c>
      <c r="E51" s="259"/>
      <c r="F51" s="259"/>
      <c r="G51" s="259"/>
      <c r="H51" s="259"/>
      <c r="I51" s="259"/>
      <c r="J51" s="259"/>
      <c r="K51" s="259"/>
      <c r="L51" s="259"/>
      <c r="M51" s="259"/>
      <c r="N51" s="259"/>
      <c r="O51" s="259"/>
      <c r="P51" s="259"/>
      <c r="Q51" s="259"/>
      <c r="R51" s="259"/>
      <c r="S51" s="259"/>
    </row>
    <row r="52" spans="1:19" ht="32.450000000000003" customHeight="1" x14ac:dyDescent="0.2">
      <c r="A52" s="251" t="s">
        <v>13</v>
      </c>
      <c r="B52" s="251"/>
      <c r="C52" s="17" t="s">
        <v>14</v>
      </c>
      <c r="D52" s="3" t="s">
        <v>15</v>
      </c>
      <c r="E52" s="259"/>
      <c r="F52" s="259"/>
      <c r="G52" s="259"/>
      <c r="H52" s="259"/>
      <c r="I52" s="259"/>
      <c r="J52" s="259"/>
      <c r="K52" s="259"/>
      <c r="L52" s="259"/>
      <c r="M52" s="259"/>
      <c r="N52" s="259"/>
      <c r="O52" s="259"/>
      <c r="P52" s="259"/>
      <c r="Q52" s="259"/>
      <c r="R52" s="259"/>
      <c r="S52" s="259"/>
    </row>
    <row r="53" spans="1:19" ht="112.9" customHeight="1" x14ac:dyDescent="0.2">
      <c r="A53" s="253">
        <v>1</v>
      </c>
      <c r="B53" s="254" t="s">
        <v>18</v>
      </c>
      <c r="C53" s="254" t="s">
        <v>26</v>
      </c>
      <c r="D53" s="252">
        <v>4</v>
      </c>
      <c r="E53" s="259"/>
      <c r="F53" s="259"/>
      <c r="G53" s="259"/>
      <c r="H53" s="259"/>
      <c r="I53" s="259"/>
      <c r="J53" s="259"/>
      <c r="K53" s="259"/>
      <c r="L53" s="259"/>
      <c r="M53" s="259"/>
      <c r="N53" s="259"/>
      <c r="O53" s="259"/>
      <c r="P53" s="259"/>
      <c r="Q53" s="259"/>
      <c r="R53" s="259"/>
      <c r="S53" s="259"/>
    </row>
    <row r="54" spans="1:19" ht="67.150000000000006" customHeight="1" x14ac:dyDescent="0.2">
      <c r="A54" s="253"/>
      <c r="B54" s="254"/>
      <c r="C54" s="254"/>
      <c r="D54" s="252"/>
      <c r="E54" s="259"/>
      <c r="F54" s="259"/>
      <c r="G54" s="259"/>
      <c r="H54" s="259"/>
      <c r="I54" s="259"/>
      <c r="J54" s="259"/>
      <c r="K54" s="259"/>
      <c r="L54" s="259"/>
      <c r="M54" s="259"/>
      <c r="N54" s="259"/>
      <c r="O54" s="259"/>
      <c r="P54" s="259"/>
      <c r="Q54" s="259"/>
      <c r="R54" s="259"/>
      <c r="S54" s="259"/>
    </row>
    <row r="55" spans="1:19" ht="111" customHeight="1" x14ac:dyDescent="0.2">
      <c r="A55" s="253">
        <v>2</v>
      </c>
      <c r="B55" s="254" t="s">
        <v>19</v>
      </c>
      <c r="C55" s="254" t="s">
        <v>27</v>
      </c>
      <c r="D55" s="252">
        <v>4</v>
      </c>
      <c r="E55" s="259"/>
      <c r="F55" s="259"/>
      <c r="G55" s="259"/>
      <c r="H55" s="259"/>
      <c r="I55" s="259"/>
      <c r="J55" s="259"/>
      <c r="K55" s="259"/>
      <c r="L55" s="259"/>
      <c r="M55" s="259"/>
      <c r="N55" s="259"/>
      <c r="O55" s="259"/>
      <c r="P55" s="259"/>
      <c r="Q55" s="259"/>
      <c r="R55" s="259"/>
      <c r="S55" s="259"/>
    </row>
    <row r="56" spans="1:19" ht="33" customHeight="1" x14ac:dyDescent="0.2">
      <c r="A56" s="253"/>
      <c r="B56" s="254"/>
      <c r="C56" s="254"/>
      <c r="D56" s="252"/>
      <c r="E56" s="259"/>
      <c r="F56" s="259"/>
      <c r="G56" s="259"/>
      <c r="H56" s="259"/>
      <c r="I56" s="259"/>
      <c r="J56" s="259"/>
      <c r="K56" s="259"/>
      <c r="L56" s="259"/>
      <c r="M56" s="259"/>
      <c r="N56" s="259"/>
      <c r="O56" s="259"/>
      <c r="P56" s="259"/>
      <c r="Q56" s="259"/>
      <c r="R56" s="259"/>
      <c r="S56" s="259"/>
    </row>
    <row r="57" spans="1:19" x14ac:dyDescent="0.2">
      <c r="A57" s="253">
        <v>3</v>
      </c>
      <c r="B57" s="254" t="s">
        <v>20</v>
      </c>
      <c r="C57" s="254" t="s">
        <v>28</v>
      </c>
      <c r="D57" s="252">
        <v>4</v>
      </c>
      <c r="E57" s="259"/>
      <c r="F57" s="259"/>
      <c r="G57" s="259"/>
      <c r="H57" s="259"/>
      <c r="I57" s="259"/>
      <c r="J57" s="259"/>
      <c r="K57" s="259"/>
      <c r="L57" s="259"/>
      <c r="M57" s="259"/>
      <c r="N57" s="259"/>
      <c r="O57" s="259"/>
      <c r="P57" s="259"/>
      <c r="Q57" s="259"/>
      <c r="R57" s="259"/>
      <c r="S57" s="259"/>
    </row>
    <row r="58" spans="1:19" ht="33" customHeight="1" x14ac:dyDescent="0.2">
      <c r="A58" s="253"/>
      <c r="B58" s="254"/>
      <c r="C58" s="254"/>
      <c r="D58" s="252"/>
      <c r="E58" s="259"/>
      <c r="F58" s="259"/>
      <c r="G58" s="259"/>
      <c r="H58" s="259"/>
      <c r="I58" s="259"/>
      <c r="J58" s="259"/>
      <c r="K58" s="259"/>
      <c r="L58" s="259"/>
      <c r="M58" s="259"/>
      <c r="N58" s="259"/>
      <c r="O58" s="259"/>
      <c r="P58" s="259"/>
      <c r="Q58" s="259"/>
      <c r="R58" s="259"/>
      <c r="S58" s="259"/>
    </row>
    <row r="59" spans="1:19" ht="100.9" customHeight="1" x14ac:dyDescent="0.2">
      <c r="A59" s="253">
        <v>4</v>
      </c>
      <c r="B59" s="254" t="s">
        <v>21</v>
      </c>
      <c r="C59" s="254" t="s">
        <v>29</v>
      </c>
      <c r="D59" s="252">
        <v>3.5</v>
      </c>
      <c r="E59" s="259"/>
      <c r="F59" s="259"/>
      <c r="G59" s="259"/>
      <c r="H59" s="259"/>
      <c r="I59" s="259"/>
      <c r="J59" s="259"/>
      <c r="K59" s="259"/>
      <c r="L59" s="259"/>
      <c r="M59" s="259"/>
      <c r="N59" s="259"/>
      <c r="O59" s="259"/>
      <c r="P59" s="259"/>
      <c r="Q59" s="259"/>
      <c r="R59" s="259"/>
      <c r="S59" s="259"/>
    </row>
    <row r="60" spans="1:19" ht="33" customHeight="1" x14ac:dyDescent="0.2">
      <c r="A60" s="253"/>
      <c r="B60" s="254"/>
      <c r="C60" s="254"/>
      <c r="D60" s="252"/>
      <c r="E60" s="259"/>
      <c r="F60" s="259"/>
      <c r="G60" s="259"/>
      <c r="H60" s="259"/>
      <c r="I60" s="259"/>
      <c r="J60" s="259"/>
      <c r="K60" s="259"/>
      <c r="L60" s="259"/>
      <c r="M60" s="259"/>
      <c r="N60" s="259"/>
      <c r="O60" s="259"/>
      <c r="P60" s="259"/>
      <c r="Q60" s="259"/>
      <c r="R60" s="259"/>
      <c r="S60" s="259"/>
    </row>
    <row r="61" spans="1:19" ht="94.15" customHeight="1" x14ac:dyDescent="0.2">
      <c r="A61" s="253">
        <v>5</v>
      </c>
      <c r="B61" s="254" t="s">
        <v>22</v>
      </c>
      <c r="C61" s="254" t="s">
        <v>30</v>
      </c>
      <c r="D61" s="252">
        <v>3.5</v>
      </c>
      <c r="E61" s="259"/>
      <c r="F61" s="259"/>
      <c r="G61" s="259"/>
      <c r="H61" s="259"/>
      <c r="I61" s="259"/>
      <c r="J61" s="259"/>
      <c r="K61" s="259"/>
      <c r="L61" s="259"/>
      <c r="M61" s="259"/>
      <c r="N61" s="259"/>
      <c r="O61" s="259"/>
      <c r="P61" s="259"/>
      <c r="Q61" s="259"/>
      <c r="R61" s="259"/>
      <c r="S61" s="259"/>
    </row>
    <row r="62" spans="1:19" ht="33" customHeight="1" x14ac:dyDescent="0.2">
      <c r="A62" s="253"/>
      <c r="B62" s="254"/>
      <c r="C62" s="254"/>
      <c r="D62" s="252"/>
      <c r="E62" s="259"/>
      <c r="F62" s="259"/>
      <c r="G62" s="259"/>
      <c r="H62" s="259"/>
      <c r="I62" s="259"/>
      <c r="J62" s="259"/>
      <c r="K62" s="259"/>
      <c r="L62" s="259"/>
      <c r="M62" s="259"/>
      <c r="N62" s="259"/>
      <c r="O62" s="259"/>
      <c r="P62" s="259"/>
      <c r="Q62" s="259"/>
      <c r="R62" s="259"/>
      <c r="S62" s="259"/>
    </row>
    <row r="63" spans="1:19" ht="92.45" customHeight="1" x14ac:dyDescent="0.2">
      <c r="A63" s="253">
        <v>6</v>
      </c>
      <c r="B63" s="254" t="s">
        <v>23</v>
      </c>
      <c r="C63" s="254" t="s">
        <v>55</v>
      </c>
      <c r="D63" s="252">
        <v>4</v>
      </c>
      <c r="E63" s="259"/>
      <c r="F63" s="259"/>
      <c r="G63" s="259"/>
      <c r="H63" s="259"/>
      <c r="I63" s="259"/>
      <c r="J63" s="259"/>
      <c r="K63" s="259"/>
      <c r="L63" s="259"/>
      <c r="M63" s="259"/>
      <c r="N63" s="259"/>
      <c r="O63" s="259"/>
      <c r="P63" s="259"/>
      <c r="Q63" s="259"/>
      <c r="R63" s="259"/>
      <c r="S63" s="259"/>
    </row>
    <row r="64" spans="1:19" ht="33" customHeight="1" x14ac:dyDescent="0.2">
      <c r="A64" s="253"/>
      <c r="B64" s="254"/>
      <c r="C64" s="254"/>
      <c r="D64" s="252"/>
      <c r="E64" s="259"/>
      <c r="F64" s="259"/>
      <c r="G64" s="259"/>
      <c r="H64" s="259"/>
      <c r="I64" s="259"/>
      <c r="J64" s="259"/>
      <c r="K64" s="259"/>
      <c r="L64" s="259"/>
      <c r="M64" s="259"/>
      <c r="N64" s="259"/>
      <c r="O64" s="259"/>
      <c r="P64" s="259"/>
      <c r="Q64" s="259"/>
      <c r="R64" s="259"/>
      <c r="S64" s="259"/>
    </row>
    <row r="65" spans="1:19" x14ac:dyDescent="0.2">
      <c r="A65" s="253">
        <v>7</v>
      </c>
      <c r="B65" s="254" t="s">
        <v>24</v>
      </c>
      <c r="C65" s="254" t="s">
        <v>56</v>
      </c>
      <c r="D65" s="252">
        <v>3.5</v>
      </c>
      <c r="E65" s="259"/>
      <c r="F65" s="259"/>
      <c r="G65" s="259"/>
      <c r="H65" s="259"/>
      <c r="I65" s="259"/>
      <c r="J65" s="259"/>
      <c r="K65" s="259"/>
      <c r="L65" s="259"/>
      <c r="M65" s="259"/>
      <c r="N65" s="259"/>
      <c r="O65" s="259"/>
      <c r="P65" s="259"/>
      <c r="Q65" s="259"/>
      <c r="R65" s="259"/>
      <c r="S65" s="259"/>
    </row>
    <row r="66" spans="1:19" ht="63" customHeight="1" x14ac:dyDescent="0.2">
      <c r="A66" s="253"/>
      <c r="B66" s="254"/>
      <c r="C66" s="254"/>
      <c r="D66" s="252"/>
      <c r="E66" s="259"/>
      <c r="F66" s="259"/>
      <c r="G66" s="259"/>
      <c r="H66" s="259"/>
      <c r="I66" s="259"/>
      <c r="J66" s="259"/>
      <c r="K66" s="259"/>
      <c r="L66" s="259"/>
      <c r="M66" s="259"/>
      <c r="N66" s="259"/>
      <c r="O66" s="259"/>
      <c r="P66" s="259"/>
      <c r="Q66" s="259"/>
      <c r="R66" s="259"/>
      <c r="S66" s="259"/>
    </row>
    <row r="67" spans="1:19" x14ac:dyDescent="0.2">
      <c r="A67" s="253">
        <v>8</v>
      </c>
      <c r="B67" s="254" t="s">
        <v>25</v>
      </c>
      <c r="C67" s="254" t="s">
        <v>57</v>
      </c>
      <c r="D67" s="252">
        <v>3.5</v>
      </c>
      <c r="E67" s="259"/>
      <c r="F67" s="259"/>
      <c r="G67" s="259"/>
      <c r="H67" s="259"/>
      <c r="I67" s="259"/>
      <c r="J67" s="259"/>
      <c r="K67" s="259"/>
      <c r="L67" s="259"/>
      <c r="M67" s="259"/>
      <c r="N67" s="259"/>
      <c r="O67" s="259"/>
      <c r="P67" s="259"/>
      <c r="Q67" s="259"/>
      <c r="R67" s="259"/>
      <c r="S67" s="259"/>
    </row>
    <row r="68" spans="1:19" ht="50.45" customHeight="1" x14ac:dyDescent="0.2">
      <c r="A68" s="253"/>
      <c r="B68" s="254"/>
      <c r="C68" s="254"/>
      <c r="D68" s="252"/>
      <c r="E68" s="259"/>
      <c r="F68" s="259"/>
      <c r="G68" s="259"/>
      <c r="H68" s="259"/>
      <c r="I68" s="259"/>
      <c r="J68" s="259"/>
      <c r="K68" s="259"/>
      <c r="L68" s="259"/>
      <c r="M68" s="259"/>
      <c r="N68" s="259"/>
      <c r="O68" s="259"/>
      <c r="P68" s="259"/>
      <c r="Q68" s="259"/>
      <c r="R68" s="259"/>
      <c r="S68" s="259"/>
    </row>
    <row r="69" spans="1:19" ht="31.15" customHeight="1" x14ac:dyDescent="0.2">
      <c r="A69" s="253" t="s">
        <v>11</v>
      </c>
      <c r="B69" s="253"/>
      <c r="C69" s="253"/>
      <c r="D69" s="12">
        <f>SUM(D53:D68)</f>
        <v>30</v>
      </c>
      <c r="E69" s="259"/>
      <c r="F69" s="259"/>
      <c r="G69" s="259"/>
      <c r="H69" s="259"/>
      <c r="I69" s="259"/>
      <c r="J69" s="259"/>
      <c r="K69" s="259"/>
      <c r="L69" s="259"/>
      <c r="M69" s="259"/>
      <c r="N69" s="259"/>
      <c r="O69" s="259"/>
      <c r="P69" s="259"/>
      <c r="Q69" s="259"/>
      <c r="R69" s="259"/>
      <c r="S69" s="259"/>
    </row>
    <row r="70" spans="1:19" ht="94.9" customHeight="1" x14ac:dyDescent="0.2">
      <c r="A70" s="255" t="s">
        <v>52</v>
      </c>
      <c r="B70" s="255"/>
      <c r="G70" s="255" t="s">
        <v>54</v>
      </c>
      <c r="H70" s="255"/>
    </row>
    <row r="71" spans="1:19" ht="103.9" customHeight="1" x14ac:dyDescent="0.2">
      <c r="A71" s="255" t="s">
        <v>53</v>
      </c>
      <c r="B71" s="255"/>
      <c r="G71" s="255" t="s">
        <v>54</v>
      </c>
      <c r="H71" s="255"/>
    </row>
  </sheetData>
  <mergeCells count="65">
    <mergeCell ref="E46:R46"/>
    <mergeCell ref="S1:S22"/>
    <mergeCell ref="S24:S46"/>
    <mergeCell ref="A23:S23"/>
    <mergeCell ref="A47:S47"/>
    <mergeCell ref="A28:B28"/>
    <mergeCell ref="A46:C46"/>
    <mergeCell ref="A26:R26"/>
    <mergeCell ref="A27:R27"/>
    <mergeCell ref="A25:R25"/>
    <mergeCell ref="A5:R5"/>
    <mergeCell ref="E48:S69"/>
    <mergeCell ref="A1:R1"/>
    <mergeCell ref="P2:R2"/>
    <mergeCell ref="D3:R3"/>
    <mergeCell ref="D4:R4"/>
    <mergeCell ref="A24:R24"/>
    <mergeCell ref="I2:O2"/>
    <mergeCell ref="A7:Q7"/>
    <mergeCell ref="A6:R6"/>
    <mergeCell ref="C63:C64"/>
    <mergeCell ref="D63:D64"/>
    <mergeCell ref="A69:C69"/>
    <mergeCell ref="A65:A66"/>
    <mergeCell ref="B65:B66"/>
    <mergeCell ref="C65:C66"/>
    <mergeCell ref="D57:D58"/>
    <mergeCell ref="G70:H70"/>
    <mergeCell ref="G71:H71"/>
    <mergeCell ref="A2:H2"/>
    <mergeCell ref="A3:C3"/>
    <mergeCell ref="A4:C4"/>
    <mergeCell ref="D65:D66"/>
    <mergeCell ref="A67:A68"/>
    <mergeCell ref="B67:B68"/>
    <mergeCell ref="C67:C68"/>
    <mergeCell ref="D67:D68"/>
    <mergeCell ref="A61:A62"/>
    <mergeCell ref="B61:B62"/>
    <mergeCell ref="C61:C62"/>
    <mergeCell ref="D61:D62"/>
    <mergeCell ref="A63:A64"/>
    <mergeCell ref="B63:B64"/>
    <mergeCell ref="A71:B71"/>
    <mergeCell ref="A70:B70"/>
    <mergeCell ref="A57:A58"/>
    <mergeCell ref="B57:B58"/>
    <mergeCell ref="C57:C58"/>
    <mergeCell ref="A59:A60"/>
    <mergeCell ref="B59:B60"/>
    <mergeCell ref="C59:C60"/>
    <mergeCell ref="D59:D60"/>
    <mergeCell ref="A53:A54"/>
    <mergeCell ref="B53:B54"/>
    <mergeCell ref="C53:C54"/>
    <mergeCell ref="D53:D54"/>
    <mergeCell ref="A55:A56"/>
    <mergeCell ref="B55:B56"/>
    <mergeCell ref="C55:C56"/>
    <mergeCell ref="D55:D56"/>
    <mergeCell ref="A48:D48"/>
    <mergeCell ref="A49:D49"/>
    <mergeCell ref="A50:D50"/>
    <mergeCell ref="A51:B51"/>
    <mergeCell ref="A52:B52"/>
  </mergeCells>
  <phoneticPr fontId="7" type="noConversion"/>
  <conditionalFormatting sqref="D22">
    <cfRule type="cellIs" dxfId="33" priority="7" operator="notEqual">
      <formula>$A$7</formula>
    </cfRule>
    <cfRule type="cellIs" dxfId="32" priority="8" operator="equal">
      <formula>$A$7</formula>
    </cfRule>
  </conditionalFormatting>
  <conditionalFormatting sqref="D46">
    <cfRule type="cellIs" dxfId="31" priority="5" operator="notEqual">
      <formula>$A$27</formula>
    </cfRule>
    <cfRule type="cellIs" dxfId="30" priority="6" operator="equal">
      <formula>$A$27</formula>
    </cfRule>
  </conditionalFormatting>
  <conditionalFormatting sqref="D69">
    <cfRule type="cellIs" dxfId="29" priority="3" operator="notEqual">
      <formula>$A$27</formula>
    </cfRule>
    <cfRule type="cellIs" dxfId="28" priority="4" operator="equal">
      <formula>$A$27</formula>
    </cfRule>
  </conditionalFormatting>
  <pageMargins left="0.7" right="0.7" top="0.75" bottom="0.75" header="0.3" footer="0.3"/>
  <pageSetup paperSize="9" scale="48"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65D7-8D06-4DBE-B3E8-854C94C6D2E6}">
  <dimension ref="A4:AI71"/>
  <sheetViews>
    <sheetView view="pageBreakPreview" topLeftCell="A3" zoomScale="80" zoomScaleNormal="100" zoomScaleSheetLayoutView="80" workbookViewId="0">
      <selection activeCell="J8" sqref="J8"/>
    </sheetView>
  </sheetViews>
  <sheetFormatPr defaultRowHeight="15" x14ac:dyDescent="0.25"/>
  <cols>
    <col min="1" max="3" width="21.28515625" customWidth="1"/>
    <col min="4" max="6" width="12.28515625" customWidth="1"/>
    <col min="7" max="7" width="21.28515625" hidden="1" customWidth="1"/>
    <col min="8" max="10" width="21.28515625" customWidth="1"/>
    <col min="11" max="11" width="26.5703125" customWidth="1"/>
  </cols>
  <sheetData>
    <row r="4" spans="1:35" x14ac:dyDescent="0.25">
      <c r="L4" s="297" t="s">
        <v>8</v>
      </c>
      <c r="M4" s="297"/>
      <c r="N4" s="297"/>
      <c r="O4" s="297"/>
      <c r="P4" s="297"/>
      <c r="Q4" s="297"/>
      <c r="R4" s="297"/>
      <c r="S4" s="284" t="s">
        <v>7</v>
      </c>
      <c r="T4" s="1"/>
      <c r="U4" s="1"/>
      <c r="V4" s="1"/>
      <c r="W4" s="1"/>
      <c r="X4" s="1"/>
      <c r="Y4" s="1"/>
      <c r="Z4" s="1"/>
      <c r="AA4" s="1"/>
      <c r="AB4" s="1"/>
      <c r="AC4" s="1"/>
      <c r="AD4" s="1"/>
      <c r="AE4" s="1"/>
      <c r="AF4" s="1"/>
      <c r="AG4" s="1"/>
      <c r="AH4" s="1"/>
      <c r="AI4" s="1"/>
    </row>
    <row r="5" spans="1:35" ht="28.9" customHeight="1" x14ac:dyDescent="0.25">
      <c r="A5" s="289" t="s">
        <v>89</v>
      </c>
      <c r="B5" s="289"/>
      <c r="C5" s="289"/>
      <c r="D5" s="289"/>
      <c r="E5" s="289"/>
      <c r="F5" s="289"/>
      <c r="G5" s="289"/>
      <c r="H5" s="289"/>
      <c r="I5" s="289"/>
      <c r="J5" s="289"/>
      <c r="K5" s="50"/>
      <c r="L5" s="297"/>
      <c r="M5" s="297"/>
      <c r="N5" s="297"/>
      <c r="O5" s="297"/>
      <c r="P5" s="297"/>
      <c r="Q5" s="297"/>
      <c r="R5" s="297"/>
      <c r="S5" s="285"/>
      <c r="T5" s="1"/>
      <c r="U5" s="1"/>
      <c r="V5" s="1"/>
      <c r="W5" s="1"/>
      <c r="X5" s="1"/>
      <c r="Y5" s="1"/>
      <c r="Z5" s="1"/>
      <c r="AA5" s="1"/>
      <c r="AB5" s="1"/>
      <c r="AC5" s="1"/>
      <c r="AD5" s="1"/>
      <c r="AE5" s="1"/>
      <c r="AF5" s="1"/>
      <c r="AG5" s="1"/>
      <c r="AH5" s="1"/>
      <c r="AI5" s="1"/>
    </row>
    <row r="6" spans="1:35" ht="115.5" thickBot="1" x14ac:dyDescent="0.3">
      <c r="A6" s="290">
        <v>40</v>
      </c>
      <c r="B6" s="290"/>
      <c r="C6" s="290"/>
      <c r="D6" s="290"/>
      <c r="E6" s="290"/>
      <c r="F6" s="290"/>
      <c r="G6" s="290"/>
      <c r="H6" s="290"/>
      <c r="I6" s="290"/>
      <c r="J6" s="290"/>
      <c r="K6" s="51"/>
      <c r="L6" s="29" t="s">
        <v>1</v>
      </c>
      <c r="M6" s="29" t="s">
        <v>2</v>
      </c>
      <c r="N6" s="29" t="s">
        <v>82</v>
      </c>
      <c r="O6" s="29" t="s">
        <v>83</v>
      </c>
      <c r="P6" s="29" t="s">
        <v>3</v>
      </c>
      <c r="Q6" s="29" t="s">
        <v>81</v>
      </c>
      <c r="R6" s="29" t="s">
        <v>84</v>
      </c>
      <c r="S6" s="285"/>
      <c r="T6" s="1"/>
      <c r="U6" s="1"/>
      <c r="V6" s="1"/>
      <c r="W6" s="1"/>
      <c r="X6" s="1"/>
      <c r="Y6" s="1"/>
      <c r="Z6" s="1"/>
      <c r="AA6" s="1"/>
      <c r="AB6" s="1"/>
      <c r="AC6" s="1"/>
      <c r="AD6" s="1"/>
      <c r="AE6" s="1"/>
      <c r="AF6" s="1"/>
      <c r="AG6" s="1"/>
      <c r="AH6" s="1"/>
      <c r="AI6" s="1"/>
    </row>
    <row r="7" spans="1:35" ht="28.9" customHeight="1" thickBot="1" x14ac:dyDescent="0.3">
      <c r="A7" s="45" t="s">
        <v>90</v>
      </c>
      <c r="B7" s="48" t="s">
        <v>112</v>
      </c>
      <c r="C7" s="48" t="s">
        <v>111</v>
      </c>
      <c r="D7" s="46" t="s">
        <v>96</v>
      </c>
      <c r="E7" s="46" t="s">
        <v>97</v>
      </c>
      <c r="F7" s="46" t="s">
        <v>98</v>
      </c>
      <c r="G7" s="46" t="s">
        <v>92</v>
      </c>
      <c r="H7" s="46" t="s">
        <v>93</v>
      </c>
      <c r="I7" s="46" t="s">
        <v>94</v>
      </c>
      <c r="J7" s="47" t="s">
        <v>95</v>
      </c>
      <c r="K7" s="47" t="s">
        <v>113</v>
      </c>
      <c r="L7" s="287" t="s">
        <v>47</v>
      </c>
      <c r="M7" s="288"/>
      <c r="N7" s="288"/>
      <c r="O7" s="288"/>
      <c r="P7" s="288"/>
      <c r="Q7" s="288"/>
      <c r="R7" s="288"/>
      <c r="S7" s="286"/>
      <c r="T7" s="1"/>
      <c r="U7" s="1"/>
      <c r="V7" s="1"/>
      <c r="W7" s="1"/>
      <c r="X7" s="1"/>
      <c r="Y7" s="1"/>
      <c r="Z7" s="1"/>
      <c r="AA7" s="1"/>
      <c r="AB7" s="1"/>
      <c r="AC7" s="1"/>
      <c r="AD7" s="1"/>
      <c r="AE7" s="1"/>
      <c r="AF7" s="1"/>
      <c r="AG7" s="1"/>
      <c r="AH7" s="1"/>
      <c r="AI7" s="1"/>
    </row>
    <row r="8" spans="1:35" ht="69" customHeight="1" x14ac:dyDescent="0.25">
      <c r="A8" s="67"/>
      <c r="B8" s="67"/>
      <c r="C8" s="67"/>
      <c r="D8" s="68">
        <v>10</v>
      </c>
      <c r="E8" s="68">
        <v>5</v>
      </c>
      <c r="F8" s="68">
        <v>7</v>
      </c>
      <c r="G8" s="67">
        <f>SUM(D8:F8)</f>
        <v>22</v>
      </c>
      <c r="H8" s="69">
        <f>SUM(G8:G8)</f>
        <v>22</v>
      </c>
      <c r="I8" s="70">
        <f>H8/$H$33</f>
        <v>0.04</v>
      </c>
      <c r="J8" s="71">
        <f>I8*$A$6</f>
        <v>1.6</v>
      </c>
      <c r="K8" s="71"/>
      <c r="L8" s="14"/>
      <c r="M8" s="14"/>
      <c r="N8" s="14"/>
      <c r="O8" s="14"/>
      <c r="P8" s="14"/>
      <c r="Q8" s="14"/>
      <c r="R8" s="14"/>
      <c r="S8" s="15"/>
      <c r="T8" s="1" t="str">
        <f>IF(M8="x",20,"")</f>
        <v/>
      </c>
      <c r="U8" s="1" t="str">
        <f>IF(N8="x",40,"")</f>
        <v/>
      </c>
      <c r="V8" s="1" t="str">
        <f>IF(O8="x",60,"")</f>
        <v/>
      </c>
      <c r="W8" s="1" t="str">
        <f>IF(P8="x",75,"")</f>
        <v/>
      </c>
      <c r="X8" s="1" t="str">
        <f>IF(Q8="x",85,"")</f>
        <v/>
      </c>
      <c r="Y8" s="1" t="str">
        <f>IF(R8="x",100,"")</f>
        <v/>
      </c>
      <c r="Z8" s="1" t="e">
        <f t="shared" ref="Z8:Z33" si="0">SUM(T8:Y8)/$A$7*J8</f>
        <v>#VALUE!</v>
      </c>
      <c r="AA8" s="1"/>
      <c r="AB8" s="1"/>
      <c r="AC8" s="1"/>
      <c r="AD8" s="1"/>
      <c r="AE8" s="1"/>
      <c r="AF8" s="1"/>
      <c r="AG8" s="1"/>
      <c r="AH8" s="1"/>
      <c r="AI8" s="1"/>
    </row>
    <row r="9" spans="1:35" ht="69" customHeight="1" x14ac:dyDescent="0.25">
      <c r="A9" s="36"/>
      <c r="B9" s="36"/>
      <c r="C9" s="36"/>
      <c r="D9" s="44">
        <v>10</v>
      </c>
      <c r="E9" s="44">
        <v>5</v>
      </c>
      <c r="F9" s="44">
        <v>7</v>
      </c>
      <c r="G9" s="36">
        <f t="shared" ref="G9:G31" si="1">SUM(D9:F9)</f>
        <v>22</v>
      </c>
      <c r="H9" s="52">
        <f t="shared" ref="H9:H31" si="2">SUM(G9:G9)</f>
        <v>22</v>
      </c>
      <c r="I9" s="53">
        <f t="shared" ref="I9:I31" si="3">H9/$H$33</f>
        <v>0.04</v>
      </c>
      <c r="J9" s="55">
        <f t="shared" ref="J9:J31" si="4">I9*$A$6</f>
        <v>1.6</v>
      </c>
      <c r="K9" s="55"/>
      <c r="L9" s="14"/>
      <c r="M9" s="14"/>
      <c r="N9" s="14"/>
      <c r="O9" s="14"/>
      <c r="P9" s="14"/>
      <c r="Q9" s="14" t="s">
        <v>4</v>
      </c>
      <c r="R9" s="14"/>
      <c r="S9" s="15"/>
      <c r="T9" s="1" t="str">
        <f t="shared" ref="T9:T33" si="5">IF(M9="x",20,"")</f>
        <v/>
      </c>
      <c r="U9" s="1" t="str">
        <f t="shared" ref="U9:U33" si="6">IF(N9="x",40,"")</f>
        <v/>
      </c>
      <c r="V9" s="1" t="str">
        <f t="shared" ref="V9:V33" si="7">IF(O9="x",60,"")</f>
        <v/>
      </c>
      <c r="W9" s="1" t="str">
        <f t="shared" ref="W9:W33" si="8">IF(P9="x",75,"")</f>
        <v/>
      </c>
      <c r="X9" s="1">
        <f t="shared" ref="X9:X33" si="9">IF(Q9="x",85,"")</f>
        <v>85</v>
      </c>
      <c r="Y9" s="1" t="str">
        <f t="shared" ref="Y9:Y33" si="10">IF(R9="x",100,"")</f>
        <v/>
      </c>
      <c r="Z9" s="1" t="e">
        <f t="shared" si="0"/>
        <v>#VALUE!</v>
      </c>
      <c r="AA9" s="1"/>
      <c r="AB9" s="1"/>
      <c r="AC9" s="1"/>
      <c r="AD9" s="1"/>
      <c r="AE9" s="1"/>
      <c r="AF9" s="1"/>
      <c r="AG9" s="1"/>
      <c r="AH9" s="1"/>
      <c r="AI9" s="1"/>
    </row>
    <row r="10" spans="1:35" ht="69" customHeight="1" x14ac:dyDescent="0.25">
      <c r="A10" s="36"/>
      <c r="B10" s="36"/>
      <c r="C10" s="36"/>
      <c r="D10" s="44">
        <v>10</v>
      </c>
      <c r="E10" s="44">
        <v>5</v>
      </c>
      <c r="F10" s="44">
        <v>7</v>
      </c>
      <c r="G10" s="36">
        <f t="shared" si="1"/>
        <v>22</v>
      </c>
      <c r="H10" s="52">
        <f t="shared" si="2"/>
        <v>22</v>
      </c>
      <c r="I10" s="53">
        <f t="shared" si="3"/>
        <v>0.04</v>
      </c>
      <c r="J10" s="55">
        <f t="shared" si="4"/>
        <v>1.6</v>
      </c>
      <c r="K10" s="55"/>
      <c r="L10" s="14"/>
      <c r="M10" s="14"/>
      <c r="N10" s="14"/>
      <c r="O10" s="14"/>
      <c r="P10" s="14"/>
      <c r="Q10" s="14" t="s">
        <v>4</v>
      </c>
      <c r="R10" s="14"/>
      <c r="S10" s="15"/>
      <c r="T10" s="1" t="str">
        <f t="shared" si="5"/>
        <v/>
      </c>
      <c r="U10" s="1" t="str">
        <f t="shared" si="6"/>
        <v/>
      </c>
      <c r="V10" s="1" t="str">
        <f t="shared" si="7"/>
        <v/>
      </c>
      <c r="W10" s="1" t="str">
        <f t="shared" si="8"/>
        <v/>
      </c>
      <c r="X10" s="1">
        <f t="shared" si="9"/>
        <v>85</v>
      </c>
      <c r="Y10" s="1" t="str">
        <f t="shared" si="10"/>
        <v/>
      </c>
      <c r="Z10" s="1" t="e">
        <f t="shared" si="0"/>
        <v>#VALUE!</v>
      </c>
      <c r="AA10" s="1"/>
      <c r="AB10" s="1"/>
      <c r="AC10" s="1"/>
      <c r="AD10" s="1"/>
      <c r="AE10" s="1"/>
      <c r="AF10" s="1"/>
      <c r="AG10" s="1"/>
      <c r="AH10" s="1"/>
      <c r="AI10" s="1"/>
    </row>
    <row r="11" spans="1:35" ht="69" customHeight="1" x14ac:dyDescent="0.25">
      <c r="A11" s="36"/>
      <c r="B11" s="36"/>
      <c r="C11" s="36"/>
      <c r="D11" s="44">
        <v>10</v>
      </c>
      <c r="E11" s="44">
        <v>5</v>
      </c>
      <c r="F11" s="44">
        <v>7</v>
      </c>
      <c r="G11" s="36">
        <f t="shared" si="1"/>
        <v>22</v>
      </c>
      <c r="H11" s="52">
        <f t="shared" si="2"/>
        <v>22</v>
      </c>
      <c r="I11" s="53">
        <f t="shared" si="3"/>
        <v>0.04</v>
      </c>
      <c r="J11" s="55">
        <f t="shared" si="4"/>
        <v>1.6</v>
      </c>
      <c r="K11" s="55"/>
      <c r="L11" s="14"/>
      <c r="M11" s="14"/>
      <c r="N11" s="14"/>
      <c r="O11" s="14"/>
      <c r="P11" s="14"/>
      <c r="Q11" s="14" t="s">
        <v>4</v>
      </c>
      <c r="R11" s="14"/>
      <c r="S11" s="15"/>
      <c r="T11" s="1" t="str">
        <f t="shared" si="5"/>
        <v/>
      </c>
      <c r="U11" s="1" t="str">
        <f t="shared" si="6"/>
        <v/>
      </c>
      <c r="V11" s="1" t="str">
        <f t="shared" si="7"/>
        <v/>
      </c>
      <c r="W11" s="1" t="str">
        <f t="shared" si="8"/>
        <v/>
      </c>
      <c r="X11" s="1">
        <f t="shared" si="9"/>
        <v>85</v>
      </c>
      <c r="Y11" s="1" t="str">
        <f t="shared" si="10"/>
        <v/>
      </c>
      <c r="Z11" s="1" t="e">
        <f t="shared" si="0"/>
        <v>#VALUE!</v>
      </c>
      <c r="AA11" s="1"/>
      <c r="AB11" s="1"/>
      <c r="AC11" s="1"/>
      <c r="AD11" s="1"/>
      <c r="AE11" s="1"/>
      <c r="AF11" s="1"/>
      <c r="AG11" s="1"/>
      <c r="AH11" s="1"/>
      <c r="AI11" s="1"/>
    </row>
    <row r="12" spans="1:35" ht="69" customHeight="1" x14ac:dyDescent="0.25">
      <c r="A12" s="36"/>
      <c r="B12" s="36"/>
      <c r="C12" s="36"/>
      <c r="D12" s="44">
        <v>10</v>
      </c>
      <c r="E12" s="44">
        <v>5</v>
      </c>
      <c r="F12" s="44">
        <v>7</v>
      </c>
      <c r="G12" s="36">
        <f t="shared" si="1"/>
        <v>22</v>
      </c>
      <c r="H12" s="52">
        <f t="shared" si="2"/>
        <v>22</v>
      </c>
      <c r="I12" s="53">
        <f t="shared" si="3"/>
        <v>0.04</v>
      </c>
      <c r="J12" s="55">
        <f t="shared" si="4"/>
        <v>1.6</v>
      </c>
      <c r="K12" s="55"/>
      <c r="L12" s="14"/>
      <c r="M12" s="14"/>
      <c r="N12" s="14"/>
      <c r="O12" s="14"/>
      <c r="P12" s="14"/>
      <c r="Q12" s="14" t="s">
        <v>4</v>
      </c>
      <c r="R12" s="14"/>
      <c r="S12" s="15"/>
      <c r="T12" s="1" t="str">
        <f t="shared" si="5"/>
        <v/>
      </c>
      <c r="U12" s="1" t="str">
        <f t="shared" si="6"/>
        <v/>
      </c>
      <c r="V12" s="1" t="str">
        <f t="shared" si="7"/>
        <v/>
      </c>
      <c r="W12" s="1" t="str">
        <f t="shared" si="8"/>
        <v/>
      </c>
      <c r="X12" s="1">
        <f t="shared" si="9"/>
        <v>85</v>
      </c>
      <c r="Y12" s="1" t="str">
        <f t="shared" si="10"/>
        <v/>
      </c>
      <c r="Z12" s="1" t="e">
        <f t="shared" si="0"/>
        <v>#VALUE!</v>
      </c>
      <c r="AA12" s="1"/>
    </row>
    <row r="13" spans="1:35" ht="69" customHeight="1" x14ac:dyDescent="0.25">
      <c r="A13" s="36"/>
      <c r="B13" s="36"/>
      <c r="C13" s="36"/>
      <c r="D13" s="44">
        <v>10</v>
      </c>
      <c r="E13" s="44">
        <v>5</v>
      </c>
      <c r="F13" s="44">
        <v>7</v>
      </c>
      <c r="G13" s="36">
        <f t="shared" si="1"/>
        <v>22</v>
      </c>
      <c r="H13" s="52">
        <f t="shared" si="2"/>
        <v>22</v>
      </c>
      <c r="I13" s="53">
        <f t="shared" si="3"/>
        <v>0.04</v>
      </c>
      <c r="J13" s="55">
        <f t="shared" si="4"/>
        <v>1.6</v>
      </c>
      <c r="K13" s="55"/>
      <c r="L13" s="14"/>
      <c r="M13" s="14"/>
      <c r="N13" s="14"/>
      <c r="O13" s="14"/>
      <c r="P13" s="14"/>
      <c r="Q13" s="14" t="s">
        <v>4</v>
      </c>
      <c r="R13" s="14"/>
      <c r="S13" s="15"/>
      <c r="T13" s="1" t="str">
        <f t="shared" si="5"/>
        <v/>
      </c>
      <c r="U13" s="1" t="str">
        <f t="shared" si="6"/>
        <v/>
      </c>
      <c r="V13" s="1" t="str">
        <f t="shared" si="7"/>
        <v/>
      </c>
      <c r="W13" s="1" t="str">
        <f t="shared" si="8"/>
        <v/>
      </c>
      <c r="X13" s="1">
        <f t="shared" si="9"/>
        <v>85</v>
      </c>
      <c r="Y13" s="1" t="str">
        <f t="shared" si="10"/>
        <v/>
      </c>
      <c r="Z13" s="1" t="e">
        <f t="shared" si="0"/>
        <v>#VALUE!</v>
      </c>
      <c r="AA13" s="1"/>
    </row>
    <row r="14" spans="1:35" ht="69" customHeight="1" x14ac:dyDescent="0.25">
      <c r="A14" s="36"/>
      <c r="B14" s="36"/>
      <c r="C14" s="36"/>
      <c r="D14" s="44">
        <v>10</v>
      </c>
      <c r="E14" s="44">
        <v>5</v>
      </c>
      <c r="F14" s="44">
        <v>7</v>
      </c>
      <c r="G14" s="36">
        <f t="shared" si="1"/>
        <v>22</v>
      </c>
      <c r="H14" s="52">
        <f t="shared" si="2"/>
        <v>22</v>
      </c>
      <c r="I14" s="53">
        <f t="shared" si="3"/>
        <v>0.04</v>
      </c>
      <c r="J14" s="55">
        <f t="shared" si="4"/>
        <v>1.6</v>
      </c>
      <c r="K14" s="55"/>
      <c r="L14" s="14"/>
      <c r="M14" s="14"/>
      <c r="N14" s="14"/>
      <c r="O14" s="14"/>
      <c r="P14" s="14"/>
      <c r="Q14" s="14" t="s">
        <v>4</v>
      </c>
      <c r="R14" s="14"/>
      <c r="S14" s="15"/>
      <c r="T14" s="1" t="str">
        <f t="shared" si="5"/>
        <v/>
      </c>
      <c r="U14" s="1" t="str">
        <f t="shared" si="6"/>
        <v/>
      </c>
      <c r="V14" s="1" t="str">
        <f t="shared" si="7"/>
        <v/>
      </c>
      <c r="W14" s="1" t="str">
        <f t="shared" si="8"/>
        <v/>
      </c>
      <c r="X14" s="1">
        <f t="shared" si="9"/>
        <v>85</v>
      </c>
      <c r="Y14" s="1" t="str">
        <f t="shared" si="10"/>
        <v/>
      </c>
      <c r="Z14" s="1" t="e">
        <f t="shared" si="0"/>
        <v>#VALUE!</v>
      </c>
      <c r="AA14" s="1"/>
    </row>
    <row r="15" spans="1:35" ht="69" customHeight="1" x14ac:dyDescent="0.25">
      <c r="A15" s="36"/>
      <c r="B15" s="36"/>
      <c r="C15" s="36"/>
      <c r="D15" s="44">
        <v>10</v>
      </c>
      <c r="E15" s="44">
        <v>5</v>
      </c>
      <c r="F15" s="44">
        <v>7</v>
      </c>
      <c r="G15" s="36">
        <f t="shared" si="1"/>
        <v>22</v>
      </c>
      <c r="H15" s="52">
        <f t="shared" si="2"/>
        <v>22</v>
      </c>
      <c r="I15" s="53">
        <f t="shared" si="3"/>
        <v>0.04</v>
      </c>
      <c r="J15" s="55">
        <f t="shared" si="4"/>
        <v>1.6</v>
      </c>
      <c r="K15" s="55"/>
      <c r="L15" s="14"/>
      <c r="M15" s="14"/>
      <c r="N15" s="14"/>
      <c r="O15" s="14"/>
      <c r="P15" s="14"/>
      <c r="Q15" s="14" t="s">
        <v>4</v>
      </c>
      <c r="R15" s="14"/>
      <c r="S15" s="15"/>
      <c r="T15" s="1" t="str">
        <f t="shared" si="5"/>
        <v/>
      </c>
      <c r="U15" s="1" t="str">
        <f t="shared" si="6"/>
        <v/>
      </c>
      <c r="V15" s="1" t="str">
        <f t="shared" si="7"/>
        <v/>
      </c>
      <c r="W15" s="1" t="str">
        <f t="shared" si="8"/>
        <v/>
      </c>
      <c r="X15" s="1">
        <f t="shared" si="9"/>
        <v>85</v>
      </c>
      <c r="Y15" s="1" t="str">
        <f t="shared" si="10"/>
        <v/>
      </c>
      <c r="Z15" s="1" t="e">
        <f t="shared" si="0"/>
        <v>#VALUE!</v>
      </c>
      <c r="AA15" s="1"/>
    </row>
    <row r="16" spans="1:35" ht="69" customHeight="1" x14ac:dyDescent="0.25">
      <c r="A16" s="36"/>
      <c r="B16" s="36"/>
      <c r="C16" s="36"/>
      <c r="D16" s="44">
        <v>10</v>
      </c>
      <c r="E16" s="44">
        <v>5</v>
      </c>
      <c r="F16" s="44">
        <v>7</v>
      </c>
      <c r="G16" s="36">
        <f t="shared" si="1"/>
        <v>22</v>
      </c>
      <c r="H16" s="52">
        <f t="shared" si="2"/>
        <v>22</v>
      </c>
      <c r="I16" s="53">
        <f t="shared" si="3"/>
        <v>0.04</v>
      </c>
      <c r="J16" s="55">
        <f t="shared" si="4"/>
        <v>1.6</v>
      </c>
      <c r="K16" s="55"/>
      <c r="L16" s="14"/>
      <c r="M16" s="14"/>
      <c r="N16" s="14"/>
      <c r="O16" s="14"/>
      <c r="P16" s="14"/>
      <c r="Q16" s="14" t="s">
        <v>4</v>
      </c>
      <c r="R16" s="14"/>
      <c r="S16" s="15"/>
      <c r="T16" s="1" t="str">
        <f t="shared" si="5"/>
        <v/>
      </c>
      <c r="U16" s="1" t="str">
        <f t="shared" si="6"/>
        <v/>
      </c>
      <c r="V16" s="1" t="str">
        <f t="shared" si="7"/>
        <v/>
      </c>
      <c r="W16" s="1" t="str">
        <f t="shared" si="8"/>
        <v/>
      </c>
      <c r="X16" s="1">
        <f t="shared" si="9"/>
        <v>85</v>
      </c>
      <c r="Y16" s="1" t="str">
        <f t="shared" si="10"/>
        <v/>
      </c>
      <c r="Z16" s="1" t="e">
        <f t="shared" si="0"/>
        <v>#VALUE!</v>
      </c>
      <c r="AA16" s="1"/>
    </row>
    <row r="17" spans="1:27" ht="69" customHeight="1" x14ac:dyDescent="0.25">
      <c r="A17" s="36"/>
      <c r="B17" s="36"/>
      <c r="C17" s="36"/>
      <c r="D17" s="44">
        <v>10</v>
      </c>
      <c r="E17" s="44">
        <v>5</v>
      </c>
      <c r="F17" s="44">
        <v>7</v>
      </c>
      <c r="G17" s="36">
        <f t="shared" si="1"/>
        <v>22</v>
      </c>
      <c r="H17" s="52">
        <f t="shared" si="2"/>
        <v>22</v>
      </c>
      <c r="I17" s="53">
        <f t="shared" si="3"/>
        <v>0.04</v>
      </c>
      <c r="J17" s="55">
        <f t="shared" si="4"/>
        <v>1.6</v>
      </c>
      <c r="K17" s="55"/>
      <c r="L17" s="14"/>
      <c r="M17" s="14"/>
      <c r="N17" s="14"/>
      <c r="O17" s="14"/>
      <c r="P17" s="14"/>
      <c r="Q17" s="14" t="s">
        <v>4</v>
      </c>
      <c r="R17" s="14"/>
      <c r="S17" s="15"/>
      <c r="T17" s="1" t="str">
        <f t="shared" si="5"/>
        <v/>
      </c>
      <c r="U17" s="1" t="str">
        <f t="shared" si="6"/>
        <v/>
      </c>
      <c r="V17" s="1" t="str">
        <f t="shared" si="7"/>
        <v/>
      </c>
      <c r="W17" s="1" t="str">
        <f t="shared" si="8"/>
        <v/>
      </c>
      <c r="X17" s="1">
        <f t="shared" si="9"/>
        <v>85</v>
      </c>
      <c r="Y17" s="1" t="str">
        <f t="shared" si="10"/>
        <v/>
      </c>
      <c r="Z17" s="1" t="e">
        <f t="shared" si="0"/>
        <v>#VALUE!</v>
      </c>
      <c r="AA17" s="1"/>
    </row>
    <row r="18" spans="1:27" ht="69" customHeight="1" x14ac:dyDescent="0.25">
      <c r="A18" s="36"/>
      <c r="B18" s="36"/>
      <c r="C18" s="36"/>
      <c r="D18" s="44">
        <v>10</v>
      </c>
      <c r="E18" s="44">
        <v>5</v>
      </c>
      <c r="F18" s="44">
        <v>7</v>
      </c>
      <c r="G18" s="36">
        <f t="shared" si="1"/>
        <v>22</v>
      </c>
      <c r="H18" s="52">
        <f t="shared" si="2"/>
        <v>22</v>
      </c>
      <c r="I18" s="53">
        <f t="shared" si="3"/>
        <v>0.04</v>
      </c>
      <c r="J18" s="55">
        <f t="shared" si="4"/>
        <v>1.6</v>
      </c>
      <c r="K18" s="55"/>
      <c r="L18" s="14"/>
      <c r="M18" s="14"/>
      <c r="N18" s="14"/>
      <c r="O18" s="14"/>
      <c r="P18" s="14"/>
      <c r="Q18" s="14" t="s">
        <v>4</v>
      </c>
      <c r="R18" s="14"/>
      <c r="S18" s="15"/>
      <c r="T18" s="1" t="str">
        <f t="shared" si="5"/>
        <v/>
      </c>
      <c r="U18" s="1" t="str">
        <f t="shared" si="6"/>
        <v/>
      </c>
      <c r="V18" s="1" t="str">
        <f t="shared" si="7"/>
        <v/>
      </c>
      <c r="W18" s="1" t="str">
        <f t="shared" si="8"/>
        <v/>
      </c>
      <c r="X18" s="1">
        <f t="shared" si="9"/>
        <v>85</v>
      </c>
      <c r="Y18" s="1" t="str">
        <f t="shared" si="10"/>
        <v/>
      </c>
      <c r="Z18" s="1" t="e">
        <f t="shared" si="0"/>
        <v>#VALUE!</v>
      </c>
      <c r="AA18" s="1"/>
    </row>
    <row r="19" spans="1:27" ht="69" customHeight="1" x14ac:dyDescent="0.25">
      <c r="A19" s="36"/>
      <c r="B19" s="36"/>
      <c r="C19" s="36"/>
      <c r="D19" s="44">
        <v>10</v>
      </c>
      <c r="E19" s="44">
        <v>5</v>
      </c>
      <c r="F19" s="44">
        <v>7</v>
      </c>
      <c r="G19" s="36">
        <f t="shared" si="1"/>
        <v>22</v>
      </c>
      <c r="H19" s="52">
        <f t="shared" si="2"/>
        <v>22</v>
      </c>
      <c r="I19" s="53">
        <f t="shared" si="3"/>
        <v>0.04</v>
      </c>
      <c r="J19" s="55">
        <f t="shared" si="4"/>
        <v>1.6</v>
      </c>
      <c r="K19" s="55"/>
      <c r="L19" s="14"/>
      <c r="M19" s="14"/>
      <c r="N19" s="14"/>
      <c r="O19" s="14"/>
      <c r="P19" s="14"/>
      <c r="Q19" s="14" t="s">
        <v>4</v>
      </c>
      <c r="R19" s="14"/>
      <c r="S19" s="15"/>
      <c r="T19" s="1" t="str">
        <f t="shared" si="5"/>
        <v/>
      </c>
      <c r="U19" s="1" t="str">
        <f t="shared" si="6"/>
        <v/>
      </c>
      <c r="V19" s="1" t="str">
        <f t="shared" si="7"/>
        <v/>
      </c>
      <c r="W19" s="1" t="str">
        <f t="shared" si="8"/>
        <v/>
      </c>
      <c r="X19" s="1">
        <f t="shared" si="9"/>
        <v>85</v>
      </c>
      <c r="Y19" s="1" t="str">
        <f t="shared" si="10"/>
        <v/>
      </c>
      <c r="Z19" s="1" t="e">
        <f t="shared" si="0"/>
        <v>#VALUE!</v>
      </c>
      <c r="AA19" s="1"/>
    </row>
    <row r="20" spans="1:27" ht="69" customHeight="1" x14ac:dyDescent="0.25">
      <c r="A20" s="36"/>
      <c r="B20" s="36"/>
      <c r="C20" s="36"/>
      <c r="D20" s="44">
        <v>10</v>
      </c>
      <c r="E20" s="44">
        <v>5</v>
      </c>
      <c r="F20" s="44">
        <v>7</v>
      </c>
      <c r="G20" s="36">
        <f t="shared" si="1"/>
        <v>22</v>
      </c>
      <c r="H20" s="52">
        <f t="shared" si="2"/>
        <v>22</v>
      </c>
      <c r="I20" s="53">
        <f t="shared" si="3"/>
        <v>0.04</v>
      </c>
      <c r="J20" s="55">
        <f t="shared" si="4"/>
        <v>1.6</v>
      </c>
      <c r="K20" s="55"/>
      <c r="L20" s="14"/>
      <c r="M20" s="14"/>
      <c r="N20" s="14"/>
      <c r="O20" s="14"/>
      <c r="P20" s="14"/>
      <c r="Q20" s="14" t="s">
        <v>4</v>
      </c>
      <c r="R20" s="14"/>
      <c r="S20" s="15"/>
      <c r="T20" s="1" t="str">
        <f t="shared" si="5"/>
        <v/>
      </c>
      <c r="U20" s="1" t="str">
        <f t="shared" si="6"/>
        <v/>
      </c>
      <c r="V20" s="1" t="str">
        <f t="shared" si="7"/>
        <v/>
      </c>
      <c r="W20" s="1" t="str">
        <f t="shared" si="8"/>
        <v/>
      </c>
      <c r="X20" s="1">
        <f t="shared" si="9"/>
        <v>85</v>
      </c>
      <c r="Y20" s="1" t="str">
        <f t="shared" si="10"/>
        <v/>
      </c>
      <c r="Z20" s="1" t="e">
        <f t="shared" si="0"/>
        <v>#VALUE!</v>
      </c>
      <c r="AA20" s="1"/>
    </row>
    <row r="21" spans="1:27" ht="69" customHeight="1" x14ac:dyDescent="0.25">
      <c r="A21" s="36"/>
      <c r="B21" s="36"/>
      <c r="C21" s="36"/>
      <c r="D21" s="44">
        <v>10</v>
      </c>
      <c r="E21" s="44">
        <v>5</v>
      </c>
      <c r="F21" s="44">
        <v>7</v>
      </c>
      <c r="G21" s="36">
        <f t="shared" si="1"/>
        <v>22</v>
      </c>
      <c r="H21" s="52">
        <f t="shared" si="2"/>
        <v>22</v>
      </c>
      <c r="I21" s="53">
        <f t="shared" si="3"/>
        <v>0.04</v>
      </c>
      <c r="J21" s="55">
        <f t="shared" si="4"/>
        <v>1.6</v>
      </c>
      <c r="K21" s="55"/>
      <c r="L21" s="14"/>
      <c r="M21" s="14"/>
      <c r="N21" s="14"/>
      <c r="O21" s="14"/>
      <c r="P21" s="14"/>
      <c r="Q21" s="14" t="s">
        <v>4</v>
      </c>
      <c r="R21" s="14"/>
      <c r="S21" s="15"/>
      <c r="T21" s="1" t="str">
        <f t="shared" si="5"/>
        <v/>
      </c>
      <c r="U21" s="1" t="str">
        <f t="shared" si="6"/>
        <v/>
      </c>
      <c r="V21" s="1" t="str">
        <f t="shared" si="7"/>
        <v/>
      </c>
      <c r="W21" s="1" t="str">
        <f t="shared" si="8"/>
        <v/>
      </c>
      <c r="X21" s="1">
        <f t="shared" si="9"/>
        <v>85</v>
      </c>
      <c r="Y21" s="1" t="str">
        <f t="shared" si="10"/>
        <v/>
      </c>
      <c r="Z21" s="1" t="e">
        <f t="shared" si="0"/>
        <v>#VALUE!</v>
      </c>
      <c r="AA21" s="1"/>
    </row>
    <row r="22" spans="1:27" ht="69" customHeight="1" x14ac:dyDescent="0.25">
      <c r="A22" s="36"/>
      <c r="B22" s="36"/>
      <c r="C22" s="36"/>
      <c r="D22" s="44">
        <v>10</v>
      </c>
      <c r="E22" s="44">
        <v>5</v>
      </c>
      <c r="F22" s="44">
        <v>7</v>
      </c>
      <c r="G22" s="36">
        <f t="shared" si="1"/>
        <v>22</v>
      </c>
      <c r="H22" s="52">
        <f t="shared" si="2"/>
        <v>22</v>
      </c>
      <c r="I22" s="53">
        <f t="shared" si="3"/>
        <v>0.04</v>
      </c>
      <c r="J22" s="55">
        <f t="shared" si="4"/>
        <v>1.6</v>
      </c>
      <c r="K22" s="55"/>
      <c r="L22" s="14"/>
      <c r="M22" s="14"/>
      <c r="N22" s="14"/>
      <c r="O22" s="14"/>
      <c r="P22" s="14"/>
      <c r="Q22" s="14" t="s">
        <v>4</v>
      </c>
      <c r="R22" s="14"/>
      <c r="S22" s="15"/>
      <c r="T22" s="1" t="str">
        <f t="shared" si="5"/>
        <v/>
      </c>
      <c r="U22" s="1" t="str">
        <f t="shared" si="6"/>
        <v/>
      </c>
      <c r="V22" s="1" t="str">
        <f t="shared" si="7"/>
        <v/>
      </c>
      <c r="W22" s="1" t="str">
        <f t="shared" si="8"/>
        <v/>
      </c>
      <c r="X22" s="1">
        <f t="shared" si="9"/>
        <v>85</v>
      </c>
      <c r="Y22" s="1" t="str">
        <f t="shared" si="10"/>
        <v/>
      </c>
      <c r="Z22" s="1" t="e">
        <f t="shared" si="0"/>
        <v>#VALUE!</v>
      </c>
      <c r="AA22" s="1"/>
    </row>
    <row r="23" spans="1:27" ht="69" customHeight="1" x14ac:dyDescent="0.25">
      <c r="A23" s="36"/>
      <c r="B23" s="36"/>
      <c r="C23" s="36"/>
      <c r="D23" s="44">
        <v>10</v>
      </c>
      <c r="E23" s="44">
        <v>5</v>
      </c>
      <c r="F23" s="44">
        <v>7</v>
      </c>
      <c r="G23" s="36">
        <f t="shared" si="1"/>
        <v>22</v>
      </c>
      <c r="H23" s="52">
        <f t="shared" si="2"/>
        <v>22</v>
      </c>
      <c r="I23" s="53">
        <f t="shared" si="3"/>
        <v>0.04</v>
      </c>
      <c r="J23" s="55">
        <f t="shared" si="4"/>
        <v>1.6</v>
      </c>
      <c r="K23" s="55"/>
      <c r="L23" s="14"/>
      <c r="M23" s="14"/>
      <c r="N23" s="14"/>
      <c r="O23" s="14"/>
      <c r="P23" s="14"/>
      <c r="Q23" s="14" t="s">
        <v>4</v>
      </c>
      <c r="R23" s="14"/>
      <c r="S23" s="15"/>
      <c r="T23" s="1" t="str">
        <f t="shared" si="5"/>
        <v/>
      </c>
      <c r="U23" s="1" t="str">
        <f t="shared" si="6"/>
        <v/>
      </c>
      <c r="V23" s="1" t="str">
        <f t="shared" si="7"/>
        <v/>
      </c>
      <c r="W23" s="1" t="str">
        <f t="shared" si="8"/>
        <v/>
      </c>
      <c r="X23" s="1">
        <f t="shared" si="9"/>
        <v>85</v>
      </c>
      <c r="Y23" s="1" t="str">
        <f t="shared" si="10"/>
        <v/>
      </c>
      <c r="Z23" s="1" t="e">
        <f t="shared" si="0"/>
        <v>#VALUE!</v>
      </c>
      <c r="AA23" s="1"/>
    </row>
    <row r="24" spans="1:27" ht="69" customHeight="1" x14ac:dyDescent="0.25">
      <c r="A24" s="36"/>
      <c r="B24" s="36"/>
      <c r="C24" s="36"/>
      <c r="D24" s="44">
        <v>10</v>
      </c>
      <c r="E24" s="44">
        <v>5</v>
      </c>
      <c r="F24" s="44">
        <v>7</v>
      </c>
      <c r="G24" s="36">
        <f t="shared" si="1"/>
        <v>22</v>
      </c>
      <c r="H24" s="52">
        <f t="shared" si="2"/>
        <v>22</v>
      </c>
      <c r="I24" s="53">
        <f t="shared" si="3"/>
        <v>0.04</v>
      </c>
      <c r="J24" s="55">
        <f t="shared" si="4"/>
        <v>1.6</v>
      </c>
      <c r="K24" s="55"/>
      <c r="L24" s="14"/>
      <c r="M24" s="14"/>
      <c r="N24" s="14"/>
      <c r="O24" s="14"/>
      <c r="P24" s="14"/>
      <c r="Q24" s="14" t="s">
        <v>4</v>
      </c>
      <c r="R24" s="14"/>
      <c r="S24" s="15"/>
      <c r="T24" s="1" t="str">
        <f t="shared" si="5"/>
        <v/>
      </c>
      <c r="U24" s="1" t="str">
        <f t="shared" si="6"/>
        <v/>
      </c>
      <c r="V24" s="1" t="str">
        <f t="shared" si="7"/>
        <v/>
      </c>
      <c r="W24" s="1" t="str">
        <f t="shared" si="8"/>
        <v/>
      </c>
      <c r="X24" s="1">
        <f t="shared" si="9"/>
        <v>85</v>
      </c>
      <c r="Y24" s="1" t="str">
        <f t="shared" si="10"/>
        <v/>
      </c>
      <c r="Z24" s="1" t="e">
        <f t="shared" si="0"/>
        <v>#VALUE!</v>
      </c>
      <c r="AA24" s="1"/>
    </row>
    <row r="25" spans="1:27" ht="69" customHeight="1" x14ac:dyDescent="0.25">
      <c r="A25" s="36"/>
      <c r="B25" s="36"/>
      <c r="C25" s="36"/>
      <c r="D25" s="44">
        <v>10</v>
      </c>
      <c r="E25" s="44">
        <v>5</v>
      </c>
      <c r="F25" s="44">
        <v>7</v>
      </c>
      <c r="G25" s="36">
        <f t="shared" si="1"/>
        <v>22</v>
      </c>
      <c r="H25" s="52">
        <f t="shared" si="2"/>
        <v>22</v>
      </c>
      <c r="I25" s="53">
        <f t="shared" si="3"/>
        <v>0.04</v>
      </c>
      <c r="J25" s="55">
        <f t="shared" si="4"/>
        <v>1.6</v>
      </c>
      <c r="K25" s="55"/>
      <c r="L25" s="14"/>
      <c r="M25" s="14"/>
      <c r="N25" s="14"/>
      <c r="O25" s="14"/>
      <c r="P25" s="14"/>
      <c r="Q25" s="14" t="s">
        <v>4</v>
      </c>
      <c r="R25" s="14"/>
      <c r="S25" s="15"/>
      <c r="T25" s="1" t="str">
        <f t="shared" si="5"/>
        <v/>
      </c>
      <c r="U25" s="1" t="str">
        <f t="shared" si="6"/>
        <v/>
      </c>
      <c r="V25" s="1" t="str">
        <f t="shared" si="7"/>
        <v/>
      </c>
      <c r="W25" s="1" t="str">
        <f t="shared" si="8"/>
        <v/>
      </c>
      <c r="X25" s="1">
        <f t="shared" si="9"/>
        <v>85</v>
      </c>
      <c r="Y25" s="1" t="str">
        <f t="shared" si="10"/>
        <v/>
      </c>
      <c r="Z25" s="1" t="e">
        <f t="shared" si="0"/>
        <v>#VALUE!</v>
      </c>
      <c r="AA25" s="1"/>
    </row>
    <row r="26" spans="1:27" ht="69" customHeight="1" x14ac:dyDescent="0.25">
      <c r="A26" s="36"/>
      <c r="B26" s="36"/>
      <c r="C26" s="36"/>
      <c r="D26" s="44">
        <v>10</v>
      </c>
      <c r="E26" s="44">
        <v>5</v>
      </c>
      <c r="F26" s="44">
        <v>7</v>
      </c>
      <c r="G26" s="36">
        <f t="shared" si="1"/>
        <v>22</v>
      </c>
      <c r="H26" s="52">
        <f t="shared" si="2"/>
        <v>22</v>
      </c>
      <c r="I26" s="53">
        <f t="shared" si="3"/>
        <v>0.04</v>
      </c>
      <c r="J26" s="55">
        <f t="shared" si="4"/>
        <v>1.6</v>
      </c>
      <c r="K26" s="55"/>
      <c r="L26" s="14"/>
      <c r="M26" s="14"/>
      <c r="N26" s="14"/>
      <c r="O26" s="14"/>
      <c r="P26" s="14"/>
      <c r="Q26" s="14" t="s">
        <v>4</v>
      </c>
      <c r="R26" s="14"/>
      <c r="S26" s="15"/>
      <c r="T26" s="1" t="str">
        <f t="shared" si="5"/>
        <v/>
      </c>
      <c r="U26" s="1" t="str">
        <f t="shared" si="6"/>
        <v/>
      </c>
      <c r="V26" s="1" t="str">
        <f t="shared" si="7"/>
        <v/>
      </c>
      <c r="W26" s="1" t="str">
        <f t="shared" si="8"/>
        <v/>
      </c>
      <c r="X26" s="1">
        <f t="shared" si="9"/>
        <v>85</v>
      </c>
      <c r="Y26" s="1" t="str">
        <f t="shared" si="10"/>
        <v/>
      </c>
      <c r="Z26" s="1" t="e">
        <f t="shared" si="0"/>
        <v>#VALUE!</v>
      </c>
      <c r="AA26" s="1"/>
    </row>
    <row r="27" spans="1:27" ht="69" customHeight="1" x14ac:dyDescent="0.25">
      <c r="A27" s="36"/>
      <c r="B27" s="36"/>
      <c r="C27" s="36"/>
      <c r="D27" s="44">
        <v>10</v>
      </c>
      <c r="E27" s="44">
        <v>5</v>
      </c>
      <c r="F27" s="44">
        <v>7</v>
      </c>
      <c r="G27" s="36">
        <f t="shared" si="1"/>
        <v>22</v>
      </c>
      <c r="H27" s="52">
        <f t="shared" si="2"/>
        <v>22</v>
      </c>
      <c r="I27" s="53">
        <f t="shared" si="3"/>
        <v>0.04</v>
      </c>
      <c r="J27" s="55">
        <f t="shared" si="4"/>
        <v>1.6</v>
      </c>
      <c r="K27" s="55"/>
      <c r="L27" s="14"/>
      <c r="M27" s="14"/>
      <c r="N27" s="14"/>
      <c r="O27" s="14"/>
      <c r="P27" s="14"/>
      <c r="Q27" s="14" t="s">
        <v>4</v>
      </c>
      <c r="R27" s="14"/>
      <c r="S27" s="15"/>
      <c r="T27" s="1" t="str">
        <f t="shared" si="5"/>
        <v/>
      </c>
      <c r="U27" s="1" t="str">
        <f t="shared" si="6"/>
        <v/>
      </c>
      <c r="V27" s="1" t="str">
        <f t="shared" si="7"/>
        <v/>
      </c>
      <c r="W27" s="1" t="str">
        <f t="shared" si="8"/>
        <v/>
      </c>
      <c r="X27" s="1">
        <f t="shared" si="9"/>
        <v>85</v>
      </c>
      <c r="Y27" s="1" t="str">
        <f t="shared" si="10"/>
        <v/>
      </c>
      <c r="Z27" s="1" t="e">
        <f t="shared" si="0"/>
        <v>#VALUE!</v>
      </c>
      <c r="AA27" s="1"/>
    </row>
    <row r="28" spans="1:27" ht="69" customHeight="1" x14ac:dyDescent="0.25">
      <c r="A28" s="36"/>
      <c r="B28" s="36"/>
      <c r="C28" s="36"/>
      <c r="D28" s="44">
        <v>10</v>
      </c>
      <c r="E28" s="44">
        <v>5</v>
      </c>
      <c r="F28" s="44">
        <v>7</v>
      </c>
      <c r="G28" s="36">
        <f t="shared" si="1"/>
        <v>22</v>
      </c>
      <c r="H28" s="52">
        <f t="shared" si="2"/>
        <v>22</v>
      </c>
      <c r="I28" s="53">
        <f t="shared" si="3"/>
        <v>0.04</v>
      </c>
      <c r="J28" s="55">
        <f t="shared" si="4"/>
        <v>1.6</v>
      </c>
      <c r="K28" s="55"/>
      <c r="L28" s="14"/>
      <c r="M28" s="14"/>
      <c r="N28" s="14"/>
      <c r="O28" s="14"/>
      <c r="P28" s="14"/>
      <c r="Q28" s="14" t="s">
        <v>4</v>
      </c>
      <c r="R28" s="14"/>
      <c r="S28" s="15"/>
      <c r="T28" s="1" t="str">
        <f t="shared" si="5"/>
        <v/>
      </c>
      <c r="U28" s="1" t="str">
        <f t="shared" si="6"/>
        <v/>
      </c>
      <c r="V28" s="1" t="str">
        <f t="shared" si="7"/>
        <v/>
      </c>
      <c r="W28" s="1" t="str">
        <f t="shared" si="8"/>
        <v/>
      </c>
      <c r="X28" s="1">
        <f t="shared" si="9"/>
        <v>85</v>
      </c>
      <c r="Y28" s="1" t="str">
        <f t="shared" si="10"/>
        <v/>
      </c>
      <c r="Z28" s="1" t="e">
        <f t="shared" si="0"/>
        <v>#VALUE!</v>
      </c>
      <c r="AA28" s="1"/>
    </row>
    <row r="29" spans="1:27" ht="69" customHeight="1" x14ac:dyDescent="0.25">
      <c r="A29" s="36"/>
      <c r="B29" s="36"/>
      <c r="C29" s="36"/>
      <c r="D29" s="44">
        <v>10</v>
      </c>
      <c r="E29" s="44">
        <v>5</v>
      </c>
      <c r="F29" s="44">
        <v>7</v>
      </c>
      <c r="G29" s="36">
        <f t="shared" si="1"/>
        <v>22</v>
      </c>
      <c r="H29" s="52">
        <f t="shared" si="2"/>
        <v>22</v>
      </c>
      <c r="I29" s="53">
        <f t="shared" si="3"/>
        <v>0.04</v>
      </c>
      <c r="J29" s="55">
        <f t="shared" si="4"/>
        <v>1.6</v>
      </c>
      <c r="K29" s="55"/>
      <c r="L29" s="14"/>
      <c r="M29" s="14"/>
      <c r="N29" s="14"/>
      <c r="O29" s="14"/>
      <c r="P29" s="14"/>
      <c r="Q29" s="14" t="s">
        <v>4</v>
      </c>
      <c r="R29" s="14"/>
      <c r="S29" s="15"/>
      <c r="T29" s="1" t="str">
        <f t="shared" si="5"/>
        <v/>
      </c>
      <c r="U29" s="1" t="str">
        <f t="shared" si="6"/>
        <v/>
      </c>
      <c r="V29" s="1" t="str">
        <f t="shared" si="7"/>
        <v/>
      </c>
      <c r="W29" s="1" t="str">
        <f t="shared" si="8"/>
        <v/>
      </c>
      <c r="X29" s="1">
        <f t="shared" si="9"/>
        <v>85</v>
      </c>
      <c r="Y29" s="1" t="str">
        <f t="shared" si="10"/>
        <v/>
      </c>
      <c r="Z29" s="1" t="e">
        <f t="shared" si="0"/>
        <v>#VALUE!</v>
      </c>
      <c r="AA29" s="1"/>
    </row>
    <row r="30" spans="1:27" ht="69" customHeight="1" x14ac:dyDescent="0.25">
      <c r="A30" s="36"/>
      <c r="B30" s="36"/>
      <c r="C30" s="36"/>
      <c r="D30" s="44">
        <v>10</v>
      </c>
      <c r="E30" s="44">
        <v>5</v>
      </c>
      <c r="F30" s="44">
        <v>7</v>
      </c>
      <c r="G30" s="36">
        <f t="shared" si="1"/>
        <v>22</v>
      </c>
      <c r="H30" s="52">
        <f t="shared" si="2"/>
        <v>22</v>
      </c>
      <c r="I30" s="53">
        <f t="shared" si="3"/>
        <v>0.04</v>
      </c>
      <c r="J30" s="55">
        <f t="shared" si="4"/>
        <v>1.6</v>
      </c>
      <c r="K30" s="55"/>
      <c r="L30" s="14"/>
      <c r="M30" s="14"/>
      <c r="N30" s="14"/>
      <c r="O30" s="14"/>
      <c r="P30" s="14"/>
      <c r="Q30" s="14" t="s">
        <v>4</v>
      </c>
      <c r="R30" s="14"/>
      <c r="S30" s="15"/>
      <c r="T30" s="1" t="str">
        <f t="shared" si="5"/>
        <v/>
      </c>
      <c r="U30" s="1" t="str">
        <f t="shared" si="6"/>
        <v/>
      </c>
      <c r="V30" s="1" t="str">
        <f t="shared" si="7"/>
        <v/>
      </c>
      <c r="W30" s="1" t="str">
        <f t="shared" si="8"/>
        <v/>
      </c>
      <c r="X30" s="1">
        <f t="shared" si="9"/>
        <v>85</v>
      </c>
      <c r="Y30" s="1" t="str">
        <f t="shared" si="10"/>
        <v/>
      </c>
      <c r="Z30" s="1" t="e">
        <f t="shared" si="0"/>
        <v>#VALUE!</v>
      </c>
      <c r="AA30" s="1"/>
    </row>
    <row r="31" spans="1:27" ht="69" customHeight="1" x14ac:dyDescent="0.25">
      <c r="A31" s="36"/>
      <c r="B31" s="36"/>
      <c r="C31" s="36"/>
      <c r="D31" s="44">
        <v>10</v>
      </c>
      <c r="E31" s="44">
        <v>5</v>
      </c>
      <c r="F31" s="44">
        <v>7</v>
      </c>
      <c r="G31" s="36">
        <f t="shared" si="1"/>
        <v>22</v>
      </c>
      <c r="H31" s="52">
        <f t="shared" si="2"/>
        <v>22</v>
      </c>
      <c r="I31" s="53">
        <f t="shared" si="3"/>
        <v>0.04</v>
      </c>
      <c r="J31" s="55">
        <f t="shared" si="4"/>
        <v>1.6</v>
      </c>
      <c r="K31" s="55"/>
      <c r="L31" s="14"/>
      <c r="M31" s="14"/>
      <c r="N31" s="14"/>
      <c r="O31" s="14"/>
      <c r="P31" s="14"/>
      <c r="Q31" s="14" t="s">
        <v>4</v>
      </c>
      <c r="R31" s="14"/>
      <c r="S31" s="15"/>
      <c r="T31" s="1" t="str">
        <f t="shared" si="5"/>
        <v/>
      </c>
      <c r="U31" s="1" t="str">
        <f t="shared" si="6"/>
        <v/>
      </c>
      <c r="V31" s="1" t="str">
        <f t="shared" si="7"/>
        <v/>
      </c>
      <c r="W31" s="1" t="str">
        <f t="shared" si="8"/>
        <v/>
      </c>
      <c r="X31" s="1">
        <f t="shared" si="9"/>
        <v>85</v>
      </c>
      <c r="Y31" s="1" t="str">
        <f t="shared" si="10"/>
        <v/>
      </c>
      <c r="Z31" s="1" t="e">
        <f t="shared" si="0"/>
        <v>#VALUE!</v>
      </c>
      <c r="AA31" s="1"/>
    </row>
    <row r="32" spans="1:27" ht="69" customHeight="1" x14ac:dyDescent="0.25">
      <c r="A32" s="36"/>
      <c r="B32" s="36"/>
      <c r="C32" s="36"/>
      <c r="D32" s="44">
        <v>10</v>
      </c>
      <c r="E32" s="44">
        <v>5</v>
      </c>
      <c r="F32" s="44">
        <v>7</v>
      </c>
      <c r="G32" s="36">
        <f>SUM(D32:F32)</f>
        <v>22</v>
      </c>
      <c r="H32" s="52">
        <f>SUM(G32:G32)</f>
        <v>22</v>
      </c>
      <c r="I32" s="53">
        <f>H32/$H$33</f>
        <v>0.04</v>
      </c>
      <c r="J32" s="55">
        <f>I32*$A$6</f>
        <v>1.6</v>
      </c>
      <c r="K32" s="55"/>
      <c r="L32" s="14"/>
      <c r="M32" s="14"/>
      <c r="N32" s="14"/>
      <c r="O32" s="14"/>
      <c r="P32" s="14"/>
      <c r="Q32" s="14" t="s">
        <v>4</v>
      </c>
      <c r="R32" s="14"/>
      <c r="S32" s="15"/>
      <c r="T32" s="1" t="str">
        <f t="shared" si="5"/>
        <v/>
      </c>
      <c r="U32" s="1" t="str">
        <f t="shared" si="6"/>
        <v/>
      </c>
      <c r="V32" s="1" t="str">
        <f t="shared" si="7"/>
        <v/>
      </c>
      <c r="W32" s="1" t="str">
        <f t="shared" si="8"/>
        <v/>
      </c>
      <c r="X32" s="1">
        <f t="shared" si="9"/>
        <v>85</v>
      </c>
      <c r="Y32" s="1" t="str">
        <f t="shared" si="10"/>
        <v/>
      </c>
      <c r="Z32" s="1" t="e">
        <f t="shared" si="0"/>
        <v>#VALUE!</v>
      </c>
      <c r="AA32" s="1"/>
    </row>
    <row r="33" spans="1:27" ht="69" customHeight="1" x14ac:dyDescent="0.25">
      <c r="A33" s="294" t="s">
        <v>99</v>
      </c>
      <c r="B33" s="294"/>
      <c r="C33" s="294"/>
      <c r="D33" s="294"/>
      <c r="E33" s="36"/>
      <c r="F33" s="36"/>
      <c r="G33" s="56"/>
      <c r="H33" s="56">
        <f>SUM(H8:H32)</f>
        <v>550</v>
      </c>
      <c r="I33" s="57">
        <f>SUM(I8:I32:I32)</f>
        <v>1.0000000000000002</v>
      </c>
      <c r="J33" s="59">
        <f>SUM(J8:J32:J32)</f>
        <v>40.000000000000014</v>
      </c>
      <c r="K33" s="59"/>
      <c r="L33" s="14"/>
      <c r="M33" s="14"/>
      <c r="N33" s="14"/>
      <c r="O33" s="14"/>
      <c r="P33" s="14"/>
      <c r="Q33" s="14" t="s">
        <v>4</v>
      </c>
      <c r="R33" s="14"/>
      <c r="S33" s="15"/>
      <c r="T33" s="1" t="str">
        <f t="shared" si="5"/>
        <v/>
      </c>
      <c r="U33" s="1" t="str">
        <f t="shared" si="6"/>
        <v/>
      </c>
      <c r="V33" s="1" t="str">
        <f t="shared" si="7"/>
        <v/>
      </c>
      <c r="W33" s="1" t="str">
        <f t="shared" si="8"/>
        <v/>
      </c>
      <c r="X33" s="1">
        <f t="shared" si="9"/>
        <v>85</v>
      </c>
      <c r="Y33" s="1" t="str">
        <f t="shared" si="10"/>
        <v/>
      </c>
      <c r="Z33" s="1" t="e">
        <f t="shared" si="0"/>
        <v>#VALUE!</v>
      </c>
      <c r="AA33" s="1"/>
    </row>
    <row r="34" spans="1:27" x14ac:dyDescent="0.25">
      <c r="A34" s="39"/>
      <c r="B34" s="39"/>
      <c r="C34" s="39"/>
      <c r="D34" s="39"/>
      <c r="E34" s="39"/>
      <c r="F34" s="39"/>
      <c r="G34" s="39"/>
      <c r="H34" s="39"/>
      <c r="I34" s="39"/>
      <c r="J34" s="39"/>
      <c r="K34" s="39"/>
    </row>
    <row r="35" spans="1:27" x14ac:dyDescent="0.25">
      <c r="A35" s="39"/>
      <c r="B35" s="39"/>
      <c r="C35" s="39"/>
      <c r="D35" s="39"/>
      <c r="E35" s="39"/>
      <c r="F35" s="39"/>
      <c r="G35" s="39"/>
      <c r="H35" s="39"/>
      <c r="I35" s="39"/>
      <c r="J35" s="39"/>
      <c r="K35" s="39"/>
    </row>
    <row r="36" spans="1:27" x14ac:dyDescent="0.25">
      <c r="A36" s="39"/>
      <c r="B36" s="39"/>
      <c r="C36" s="39"/>
      <c r="D36" s="39"/>
      <c r="E36" s="39"/>
      <c r="F36" s="39"/>
      <c r="G36" s="39"/>
      <c r="H36" s="39"/>
      <c r="I36" s="39"/>
      <c r="J36" s="39"/>
      <c r="K36" s="39"/>
    </row>
    <row r="37" spans="1:27" x14ac:dyDescent="0.25">
      <c r="A37" s="39"/>
      <c r="B37" s="39"/>
      <c r="C37" s="39"/>
      <c r="D37" s="39"/>
      <c r="E37" s="39"/>
      <c r="F37" s="39"/>
      <c r="G37" s="39"/>
      <c r="H37" s="39"/>
      <c r="I37" s="39"/>
      <c r="J37" s="39"/>
      <c r="K37" s="39"/>
    </row>
    <row r="38" spans="1:27" ht="36" customHeight="1" x14ac:dyDescent="0.25">
      <c r="A38" s="295" t="s">
        <v>100</v>
      </c>
      <c r="B38" s="295"/>
      <c r="C38" s="295"/>
      <c r="D38" s="295"/>
      <c r="E38" s="295"/>
      <c r="F38" s="295"/>
      <c r="G38" s="295"/>
      <c r="H38" s="295"/>
      <c r="I38" s="295"/>
      <c r="J38" s="295"/>
      <c r="K38" s="63"/>
    </row>
    <row r="39" spans="1:27" ht="33" thickBot="1" x14ac:dyDescent="0.3">
      <c r="A39" s="296">
        <v>30</v>
      </c>
      <c r="B39" s="296"/>
      <c r="C39" s="296"/>
      <c r="D39" s="296"/>
      <c r="E39" s="296"/>
      <c r="F39" s="296"/>
      <c r="G39" s="296"/>
      <c r="H39" s="296"/>
      <c r="I39" s="296"/>
      <c r="J39" s="296"/>
      <c r="K39" s="64"/>
    </row>
    <row r="40" spans="1:27" ht="30.75" thickBot="1" x14ac:dyDescent="0.3">
      <c r="A40" s="40" t="s">
        <v>68</v>
      </c>
      <c r="B40" s="49" t="s">
        <v>6</v>
      </c>
      <c r="C40" s="49"/>
      <c r="D40" s="41" t="s">
        <v>91</v>
      </c>
      <c r="E40" s="41"/>
      <c r="F40" s="41"/>
      <c r="G40" s="41" t="s">
        <v>92</v>
      </c>
      <c r="H40" s="41" t="s">
        <v>93</v>
      </c>
      <c r="I40" s="41" t="s">
        <v>94</v>
      </c>
      <c r="J40" s="42" t="s">
        <v>95</v>
      </c>
      <c r="K40" s="63"/>
    </row>
    <row r="41" spans="1:27" x14ac:dyDescent="0.25">
      <c r="A41" s="36"/>
      <c r="B41" s="36"/>
      <c r="C41" s="36"/>
      <c r="D41" s="43">
        <v>10</v>
      </c>
      <c r="E41" s="43">
        <v>5</v>
      </c>
      <c r="F41" s="43">
        <v>7</v>
      </c>
      <c r="G41" s="36">
        <f t="shared" ref="G41" si="11">SUM(D41:F41)</f>
        <v>22</v>
      </c>
      <c r="H41" s="60">
        <f t="shared" ref="H41:H70" si="12">SUM(G41:G41)</f>
        <v>22</v>
      </c>
      <c r="I41" s="61">
        <f>H41/$H$71</f>
        <v>3.3333333333333333E-2</v>
      </c>
      <c r="J41" s="62">
        <f>I41*$A$39</f>
        <v>1</v>
      </c>
      <c r="K41" s="65"/>
    </row>
    <row r="42" spans="1:27" x14ac:dyDescent="0.25">
      <c r="A42" s="36"/>
      <c r="B42" s="36"/>
      <c r="C42" s="36"/>
      <c r="D42" s="43">
        <v>10</v>
      </c>
      <c r="E42" s="43">
        <v>5</v>
      </c>
      <c r="F42" s="43">
        <v>7</v>
      </c>
      <c r="G42" s="36">
        <f t="shared" ref="G42:G70" si="13">SUM(D42:F42)</f>
        <v>22</v>
      </c>
      <c r="H42" s="60">
        <f t="shared" si="12"/>
        <v>22</v>
      </c>
      <c r="I42" s="61">
        <f t="shared" ref="I42:I70" si="14">H42/$H$71</f>
        <v>3.3333333333333333E-2</v>
      </c>
      <c r="J42" s="62">
        <f t="shared" ref="J42:J70" si="15">I42*$A$39</f>
        <v>1</v>
      </c>
      <c r="K42" s="65"/>
    </row>
    <row r="43" spans="1:27" x14ac:dyDescent="0.25">
      <c r="A43" s="36"/>
      <c r="B43" s="36"/>
      <c r="C43" s="36"/>
      <c r="D43" s="43">
        <v>10</v>
      </c>
      <c r="E43" s="43">
        <v>5</v>
      </c>
      <c r="F43" s="43">
        <v>7</v>
      </c>
      <c r="G43" s="36">
        <f t="shared" si="13"/>
        <v>22</v>
      </c>
      <c r="H43" s="60">
        <f t="shared" si="12"/>
        <v>22</v>
      </c>
      <c r="I43" s="61">
        <f t="shared" si="14"/>
        <v>3.3333333333333333E-2</v>
      </c>
      <c r="J43" s="62">
        <f t="shared" si="15"/>
        <v>1</v>
      </c>
      <c r="K43" s="65"/>
    </row>
    <row r="44" spans="1:27" x14ac:dyDescent="0.25">
      <c r="A44" s="36"/>
      <c r="B44" s="36"/>
      <c r="C44" s="36"/>
      <c r="D44" s="43">
        <v>10</v>
      </c>
      <c r="E44" s="43">
        <v>5</v>
      </c>
      <c r="F44" s="43">
        <v>7</v>
      </c>
      <c r="G44" s="36">
        <f t="shared" si="13"/>
        <v>22</v>
      </c>
      <c r="H44" s="60">
        <f t="shared" si="12"/>
        <v>22</v>
      </c>
      <c r="I44" s="61">
        <f t="shared" si="14"/>
        <v>3.3333333333333333E-2</v>
      </c>
      <c r="J44" s="62">
        <f t="shared" si="15"/>
        <v>1</v>
      </c>
      <c r="K44" s="65"/>
    </row>
    <row r="45" spans="1:27" x14ac:dyDescent="0.25">
      <c r="A45" s="36"/>
      <c r="B45" s="36"/>
      <c r="C45" s="36"/>
      <c r="D45" s="43">
        <v>10</v>
      </c>
      <c r="E45" s="43">
        <v>5</v>
      </c>
      <c r="F45" s="43">
        <v>7</v>
      </c>
      <c r="G45" s="36">
        <f t="shared" si="13"/>
        <v>22</v>
      </c>
      <c r="H45" s="60">
        <f t="shared" si="12"/>
        <v>22</v>
      </c>
      <c r="I45" s="61">
        <f t="shared" si="14"/>
        <v>3.3333333333333333E-2</v>
      </c>
      <c r="J45" s="62">
        <f t="shared" si="15"/>
        <v>1</v>
      </c>
      <c r="K45" s="65"/>
    </row>
    <row r="46" spans="1:27" x14ac:dyDescent="0.25">
      <c r="A46" s="36"/>
      <c r="B46" s="36"/>
      <c r="C46" s="36"/>
      <c r="D46" s="43">
        <v>10</v>
      </c>
      <c r="E46" s="43">
        <v>5</v>
      </c>
      <c r="F46" s="43">
        <v>7</v>
      </c>
      <c r="G46" s="36">
        <f t="shared" si="13"/>
        <v>22</v>
      </c>
      <c r="H46" s="60">
        <f t="shared" si="12"/>
        <v>22</v>
      </c>
      <c r="I46" s="61">
        <f t="shared" si="14"/>
        <v>3.3333333333333333E-2</v>
      </c>
      <c r="J46" s="62">
        <f t="shared" si="15"/>
        <v>1</v>
      </c>
      <c r="K46" s="65"/>
    </row>
    <row r="47" spans="1:27" x14ac:dyDescent="0.25">
      <c r="A47" s="36"/>
      <c r="B47" s="36"/>
      <c r="C47" s="36"/>
      <c r="D47" s="43">
        <v>10</v>
      </c>
      <c r="E47" s="43">
        <v>5</v>
      </c>
      <c r="F47" s="43">
        <v>7</v>
      </c>
      <c r="G47" s="36">
        <f t="shared" si="13"/>
        <v>22</v>
      </c>
      <c r="H47" s="60">
        <f t="shared" si="12"/>
        <v>22</v>
      </c>
      <c r="I47" s="61">
        <f t="shared" si="14"/>
        <v>3.3333333333333333E-2</v>
      </c>
      <c r="J47" s="62">
        <f t="shared" si="15"/>
        <v>1</v>
      </c>
      <c r="K47" s="65"/>
    </row>
    <row r="48" spans="1:27" x14ac:dyDescent="0.25">
      <c r="A48" s="36"/>
      <c r="B48" s="36"/>
      <c r="C48" s="36"/>
      <c r="D48" s="43">
        <v>10</v>
      </c>
      <c r="E48" s="43">
        <v>5</v>
      </c>
      <c r="F48" s="43">
        <v>7</v>
      </c>
      <c r="G48" s="36">
        <f t="shared" si="13"/>
        <v>22</v>
      </c>
      <c r="H48" s="60">
        <f t="shared" si="12"/>
        <v>22</v>
      </c>
      <c r="I48" s="61">
        <f t="shared" si="14"/>
        <v>3.3333333333333333E-2</v>
      </c>
      <c r="J48" s="62">
        <f t="shared" si="15"/>
        <v>1</v>
      </c>
      <c r="K48" s="65"/>
    </row>
    <row r="49" spans="1:11" x14ac:dyDescent="0.25">
      <c r="A49" s="36"/>
      <c r="B49" s="36"/>
      <c r="C49" s="36"/>
      <c r="D49" s="43">
        <v>10</v>
      </c>
      <c r="E49" s="43">
        <v>5</v>
      </c>
      <c r="F49" s="43">
        <v>7</v>
      </c>
      <c r="G49" s="36">
        <f t="shared" si="13"/>
        <v>22</v>
      </c>
      <c r="H49" s="60">
        <f t="shared" si="12"/>
        <v>22</v>
      </c>
      <c r="I49" s="61">
        <f t="shared" si="14"/>
        <v>3.3333333333333333E-2</v>
      </c>
      <c r="J49" s="62">
        <f t="shared" si="15"/>
        <v>1</v>
      </c>
      <c r="K49" s="65"/>
    </row>
    <row r="50" spans="1:11" x14ac:dyDescent="0.25">
      <c r="A50" s="36"/>
      <c r="B50" s="36"/>
      <c r="C50" s="36"/>
      <c r="D50" s="43">
        <v>10</v>
      </c>
      <c r="E50" s="43">
        <v>5</v>
      </c>
      <c r="F50" s="43">
        <v>7</v>
      </c>
      <c r="G50" s="36">
        <f t="shared" si="13"/>
        <v>22</v>
      </c>
      <c r="H50" s="60">
        <f t="shared" si="12"/>
        <v>22</v>
      </c>
      <c r="I50" s="61">
        <f t="shared" si="14"/>
        <v>3.3333333333333333E-2</v>
      </c>
      <c r="J50" s="62">
        <f t="shared" si="15"/>
        <v>1</v>
      </c>
      <c r="K50" s="65"/>
    </row>
    <row r="51" spans="1:11" x14ac:dyDescent="0.25">
      <c r="A51" s="36"/>
      <c r="B51" s="36"/>
      <c r="C51" s="36"/>
      <c r="D51" s="43">
        <v>10</v>
      </c>
      <c r="E51" s="43">
        <v>5</v>
      </c>
      <c r="F51" s="43">
        <v>7</v>
      </c>
      <c r="G51" s="36">
        <f t="shared" si="13"/>
        <v>22</v>
      </c>
      <c r="H51" s="60">
        <f t="shared" si="12"/>
        <v>22</v>
      </c>
      <c r="I51" s="61">
        <f t="shared" si="14"/>
        <v>3.3333333333333333E-2</v>
      </c>
      <c r="J51" s="62">
        <f t="shared" si="15"/>
        <v>1</v>
      </c>
      <c r="K51" s="65"/>
    </row>
    <row r="52" spans="1:11" x14ac:dyDescent="0.25">
      <c r="A52" s="36"/>
      <c r="B52" s="36"/>
      <c r="C52" s="36"/>
      <c r="D52" s="43">
        <v>10</v>
      </c>
      <c r="E52" s="43">
        <v>5</v>
      </c>
      <c r="F52" s="43">
        <v>7</v>
      </c>
      <c r="G52" s="36">
        <f t="shared" si="13"/>
        <v>22</v>
      </c>
      <c r="H52" s="60">
        <f t="shared" si="12"/>
        <v>22</v>
      </c>
      <c r="I52" s="61">
        <f t="shared" si="14"/>
        <v>3.3333333333333333E-2</v>
      </c>
      <c r="J52" s="62">
        <f t="shared" si="15"/>
        <v>1</v>
      </c>
      <c r="K52" s="65"/>
    </row>
    <row r="53" spans="1:11" x14ac:dyDescent="0.25">
      <c r="A53" s="36"/>
      <c r="B53" s="36"/>
      <c r="C53" s="36"/>
      <c r="D53" s="43">
        <v>10</v>
      </c>
      <c r="E53" s="43">
        <v>5</v>
      </c>
      <c r="F53" s="43">
        <v>7</v>
      </c>
      <c r="G53" s="36">
        <f t="shared" si="13"/>
        <v>22</v>
      </c>
      <c r="H53" s="60">
        <f t="shared" si="12"/>
        <v>22</v>
      </c>
      <c r="I53" s="61">
        <f t="shared" si="14"/>
        <v>3.3333333333333333E-2</v>
      </c>
      <c r="J53" s="62">
        <f t="shared" si="15"/>
        <v>1</v>
      </c>
      <c r="K53" s="65"/>
    </row>
    <row r="54" spans="1:11" x14ac:dyDescent="0.25">
      <c r="A54" s="36"/>
      <c r="B54" s="36"/>
      <c r="C54" s="36"/>
      <c r="D54" s="43">
        <v>10</v>
      </c>
      <c r="E54" s="43">
        <v>5</v>
      </c>
      <c r="F54" s="43">
        <v>7</v>
      </c>
      <c r="G54" s="36">
        <f t="shared" si="13"/>
        <v>22</v>
      </c>
      <c r="H54" s="60">
        <f t="shared" si="12"/>
        <v>22</v>
      </c>
      <c r="I54" s="61">
        <f t="shared" si="14"/>
        <v>3.3333333333333333E-2</v>
      </c>
      <c r="J54" s="62">
        <f t="shared" si="15"/>
        <v>1</v>
      </c>
      <c r="K54" s="65"/>
    </row>
    <row r="55" spans="1:11" x14ac:dyDescent="0.25">
      <c r="A55" s="36"/>
      <c r="B55" s="36"/>
      <c r="C55" s="36"/>
      <c r="D55" s="43">
        <v>10</v>
      </c>
      <c r="E55" s="43">
        <v>5</v>
      </c>
      <c r="F55" s="43">
        <v>7</v>
      </c>
      <c r="G55" s="36">
        <f t="shared" si="13"/>
        <v>22</v>
      </c>
      <c r="H55" s="60">
        <f t="shared" si="12"/>
        <v>22</v>
      </c>
      <c r="I55" s="61">
        <f t="shared" si="14"/>
        <v>3.3333333333333333E-2</v>
      </c>
      <c r="J55" s="62">
        <f t="shared" si="15"/>
        <v>1</v>
      </c>
      <c r="K55" s="65"/>
    </row>
    <row r="56" spans="1:11" x14ac:dyDescent="0.25">
      <c r="A56" s="36"/>
      <c r="B56" s="36"/>
      <c r="C56" s="36"/>
      <c r="D56" s="43">
        <v>10</v>
      </c>
      <c r="E56" s="43">
        <v>5</v>
      </c>
      <c r="F56" s="43">
        <v>7</v>
      </c>
      <c r="G56" s="36">
        <f t="shared" si="13"/>
        <v>22</v>
      </c>
      <c r="H56" s="60">
        <f t="shared" si="12"/>
        <v>22</v>
      </c>
      <c r="I56" s="61">
        <f t="shared" si="14"/>
        <v>3.3333333333333333E-2</v>
      </c>
      <c r="J56" s="62">
        <f t="shared" si="15"/>
        <v>1</v>
      </c>
      <c r="K56" s="65"/>
    </row>
    <row r="57" spans="1:11" x14ac:dyDescent="0.25">
      <c r="A57" s="36"/>
      <c r="B57" s="36"/>
      <c r="C57" s="36"/>
      <c r="D57" s="43">
        <v>10</v>
      </c>
      <c r="E57" s="43">
        <v>5</v>
      </c>
      <c r="F57" s="43">
        <v>7</v>
      </c>
      <c r="G57" s="36">
        <f t="shared" si="13"/>
        <v>22</v>
      </c>
      <c r="H57" s="60">
        <f t="shared" si="12"/>
        <v>22</v>
      </c>
      <c r="I57" s="61">
        <f t="shared" si="14"/>
        <v>3.3333333333333333E-2</v>
      </c>
      <c r="J57" s="62">
        <f t="shared" si="15"/>
        <v>1</v>
      </c>
      <c r="K57" s="65"/>
    </row>
    <row r="58" spans="1:11" x14ac:dyDescent="0.25">
      <c r="A58" s="36"/>
      <c r="B58" s="36"/>
      <c r="C58" s="36"/>
      <c r="D58" s="43">
        <v>10</v>
      </c>
      <c r="E58" s="43">
        <v>5</v>
      </c>
      <c r="F58" s="43">
        <v>7</v>
      </c>
      <c r="G58" s="36">
        <f t="shared" si="13"/>
        <v>22</v>
      </c>
      <c r="H58" s="60">
        <f t="shared" si="12"/>
        <v>22</v>
      </c>
      <c r="I58" s="61">
        <f t="shared" si="14"/>
        <v>3.3333333333333333E-2</v>
      </c>
      <c r="J58" s="62">
        <f t="shared" si="15"/>
        <v>1</v>
      </c>
      <c r="K58" s="65"/>
    </row>
    <row r="59" spans="1:11" x14ac:dyDescent="0.25">
      <c r="A59" s="36"/>
      <c r="B59" s="36"/>
      <c r="C59" s="36"/>
      <c r="D59" s="43">
        <v>10</v>
      </c>
      <c r="E59" s="43">
        <v>5</v>
      </c>
      <c r="F59" s="43">
        <v>7</v>
      </c>
      <c r="G59" s="36">
        <f t="shared" si="13"/>
        <v>22</v>
      </c>
      <c r="H59" s="60">
        <f t="shared" si="12"/>
        <v>22</v>
      </c>
      <c r="I59" s="61">
        <f t="shared" si="14"/>
        <v>3.3333333333333333E-2</v>
      </c>
      <c r="J59" s="62">
        <f t="shared" si="15"/>
        <v>1</v>
      </c>
      <c r="K59" s="65"/>
    </row>
    <row r="60" spans="1:11" x14ac:dyDescent="0.25">
      <c r="A60" s="36"/>
      <c r="B60" s="36"/>
      <c r="C60" s="36"/>
      <c r="D60" s="43">
        <v>10</v>
      </c>
      <c r="E60" s="43">
        <v>5</v>
      </c>
      <c r="F60" s="43">
        <v>7</v>
      </c>
      <c r="G60" s="36">
        <f t="shared" si="13"/>
        <v>22</v>
      </c>
      <c r="H60" s="60">
        <f t="shared" si="12"/>
        <v>22</v>
      </c>
      <c r="I60" s="61">
        <f t="shared" si="14"/>
        <v>3.3333333333333333E-2</v>
      </c>
      <c r="J60" s="62">
        <f t="shared" si="15"/>
        <v>1</v>
      </c>
      <c r="K60" s="65"/>
    </row>
    <row r="61" spans="1:11" x14ac:dyDescent="0.25">
      <c r="A61" s="36"/>
      <c r="B61" s="36"/>
      <c r="C61" s="36"/>
      <c r="D61" s="43">
        <v>10</v>
      </c>
      <c r="E61" s="43">
        <v>5</v>
      </c>
      <c r="F61" s="43">
        <v>7</v>
      </c>
      <c r="G61" s="36">
        <f t="shared" si="13"/>
        <v>22</v>
      </c>
      <c r="H61" s="60">
        <f t="shared" si="12"/>
        <v>22</v>
      </c>
      <c r="I61" s="61">
        <f t="shared" si="14"/>
        <v>3.3333333333333333E-2</v>
      </c>
      <c r="J61" s="62">
        <f t="shared" si="15"/>
        <v>1</v>
      </c>
      <c r="K61" s="65"/>
    </row>
    <row r="62" spans="1:11" x14ac:dyDescent="0.25">
      <c r="A62" s="36"/>
      <c r="B62" s="36"/>
      <c r="C62" s="36"/>
      <c r="D62" s="43">
        <v>10</v>
      </c>
      <c r="E62" s="43">
        <v>5</v>
      </c>
      <c r="F62" s="43">
        <v>7</v>
      </c>
      <c r="G62" s="36">
        <f t="shared" si="13"/>
        <v>22</v>
      </c>
      <c r="H62" s="60">
        <f t="shared" si="12"/>
        <v>22</v>
      </c>
      <c r="I62" s="61">
        <f t="shared" si="14"/>
        <v>3.3333333333333333E-2</v>
      </c>
      <c r="J62" s="62">
        <f t="shared" si="15"/>
        <v>1</v>
      </c>
      <c r="K62" s="65"/>
    </row>
    <row r="63" spans="1:11" x14ac:dyDescent="0.25">
      <c r="A63" s="36"/>
      <c r="B63" s="36"/>
      <c r="C63" s="36"/>
      <c r="D63" s="43">
        <v>10</v>
      </c>
      <c r="E63" s="43">
        <v>5</v>
      </c>
      <c r="F63" s="43">
        <v>7</v>
      </c>
      <c r="G63" s="36">
        <f t="shared" si="13"/>
        <v>22</v>
      </c>
      <c r="H63" s="60">
        <f t="shared" si="12"/>
        <v>22</v>
      </c>
      <c r="I63" s="61">
        <f t="shared" si="14"/>
        <v>3.3333333333333333E-2</v>
      </c>
      <c r="J63" s="62">
        <f t="shared" si="15"/>
        <v>1</v>
      </c>
      <c r="K63" s="65"/>
    </row>
    <row r="64" spans="1:11" x14ac:dyDescent="0.25">
      <c r="A64" s="36"/>
      <c r="B64" s="36"/>
      <c r="C64" s="36"/>
      <c r="D64" s="43">
        <v>10</v>
      </c>
      <c r="E64" s="43">
        <v>5</v>
      </c>
      <c r="F64" s="43">
        <v>7</v>
      </c>
      <c r="G64" s="36">
        <f t="shared" si="13"/>
        <v>22</v>
      </c>
      <c r="H64" s="60">
        <f t="shared" si="12"/>
        <v>22</v>
      </c>
      <c r="I64" s="61">
        <f t="shared" si="14"/>
        <v>3.3333333333333333E-2</v>
      </c>
      <c r="J64" s="62">
        <f t="shared" si="15"/>
        <v>1</v>
      </c>
      <c r="K64" s="65"/>
    </row>
    <row r="65" spans="1:11" x14ac:dyDescent="0.25">
      <c r="A65" s="36"/>
      <c r="B65" s="36"/>
      <c r="C65" s="36"/>
      <c r="D65" s="43">
        <v>10</v>
      </c>
      <c r="E65" s="43">
        <v>5</v>
      </c>
      <c r="F65" s="43">
        <v>7</v>
      </c>
      <c r="G65" s="36">
        <f t="shared" si="13"/>
        <v>22</v>
      </c>
      <c r="H65" s="60">
        <f t="shared" si="12"/>
        <v>22</v>
      </c>
      <c r="I65" s="61">
        <f t="shared" si="14"/>
        <v>3.3333333333333333E-2</v>
      </c>
      <c r="J65" s="62">
        <f t="shared" si="15"/>
        <v>1</v>
      </c>
      <c r="K65" s="65"/>
    </row>
    <row r="66" spans="1:11" x14ac:dyDescent="0.25">
      <c r="A66" s="36"/>
      <c r="B66" s="36"/>
      <c r="C66" s="36"/>
      <c r="D66" s="43">
        <v>10</v>
      </c>
      <c r="E66" s="43">
        <v>5</v>
      </c>
      <c r="F66" s="43">
        <v>7</v>
      </c>
      <c r="G66" s="36">
        <f t="shared" si="13"/>
        <v>22</v>
      </c>
      <c r="H66" s="60">
        <f t="shared" si="12"/>
        <v>22</v>
      </c>
      <c r="I66" s="61">
        <f t="shared" si="14"/>
        <v>3.3333333333333333E-2</v>
      </c>
      <c r="J66" s="62">
        <f t="shared" si="15"/>
        <v>1</v>
      </c>
      <c r="K66" s="65"/>
    </row>
    <row r="67" spans="1:11" x14ac:dyDescent="0.25">
      <c r="A67" s="36"/>
      <c r="B67" s="36"/>
      <c r="C67" s="36"/>
      <c r="D67" s="43">
        <v>10</v>
      </c>
      <c r="E67" s="43">
        <v>5</v>
      </c>
      <c r="F67" s="43">
        <v>7</v>
      </c>
      <c r="G67" s="36">
        <f t="shared" si="13"/>
        <v>22</v>
      </c>
      <c r="H67" s="60">
        <f t="shared" si="12"/>
        <v>22</v>
      </c>
      <c r="I67" s="61">
        <f t="shared" si="14"/>
        <v>3.3333333333333333E-2</v>
      </c>
      <c r="J67" s="62">
        <f t="shared" si="15"/>
        <v>1</v>
      </c>
      <c r="K67" s="65"/>
    </row>
    <row r="68" spans="1:11" x14ac:dyDescent="0.25">
      <c r="A68" s="36"/>
      <c r="B68" s="36"/>
      <c r="C68" s="36"/>
      <c r="D68" s="43">
        <v>10</v>
      </c>
      <c r="E68" s="43">
        <v>5</v>
      </c>
      <c r="F68" s="43">
        <v>7</v>
      </c>
      <c r="G68" s="36">
        <f t="shared" si="13"/>
        <v>22</v>
      </c>
      <c r="H68" s="60">
        <f t="shared" si="12"/>
        <v>22</v>
      </c>
      <c r="I68" s="61">
        <f t="shared" si="14"/>
        <v>3.3333333333333333E-2</v>
      </c>
      <c r="J68" s="62">
        <f t="shared" si="15"/>
        <v>1</v>
      </c>
      <c r="K68" s="65"/>
    </row>
    <row r="69" spans="1:11" x14ac:dyDescent="0.25">
      <c r="A69" s="36"/>
      <c r="B69" s="36"/>
      <c r="C69" s="36"/>
      <c r="D69" s="43">
        <v>10</v>
      </c>
      <c r="E69" s="43">
        <v>5</v>
      </c>
      <c r="F69" s="43">
        <v>7</v>
      </c>
      <c r="G69" s="36">
        <f t="shared" si="13"/>
        <v>22</v>
      </c>
      <c r="H69" s="60">
        <f t="shared" si="12"/>
        <v>22</v>
      </c>
      <c r="I69" s="61">
        <f t="shared" si="14"/>
        <v>3.3333333333333333E-2</v>
      </c>
      <c r="J69" s="62">
        <f t="shared" si="15"/>
        <v>1</v>
      </c>
      <c r="K69" s="65"/>
    </row>
    <row r="70" spans="1:11" ht="15.75" thickBot="1" x14ac:dyDescent="0.3">
      <c r="A70" s="36"/>
      <c r="B70" s="36"/>
      <c r="C70" s="36"/>
      <c r="D70" s="43">
        <v>10</v>
      </c>
      <c r="E70" s="43">
        <v>5</v>
      </c>
      <c r="F70" s="43">
        <v>7</v>
      </c>
      <c r="G70" s="36">
        <f t="shared" si="13"/>
        <v>22</v>
      </c>
      <c r="H70" s="60">
        <f t="shared" si="12"/>
        <v>22</v>
      </c>
      <c r="I70" s="61">
        <f t="shared" si="14"/>
        <v>3.3333333333333333E-2</v>
      </c>
      <c r="J70" s="62">
        <f t="shared" si="15"/>
        <v>1</v>
      </c>
      <c r="K70" s="65"/>
    </row>
    <row r="71" spans="1:11" ht="15.75" thickBot="1" x14ac:dyDescent="0.3">
      <c r="A71" s="291" t="s">
        <v>99</v>
      </c>
      <c r="B71" s="292"/>
      <c r="C71" s="292"/>
      <c r="D71" s="293"/>
      <c r="E71" s="54"/>
      <c r="F71" s="54"/>
      <c r="G71" s="37"/>
      <c r="H71" s="37">
        <f>SUM(H41:H70:H70)</f>
        <v>660</v>
      </c>
      <c r="I71" s="38">
        <f>SUM(I41:I70:I70)</f>
        <v>0.99999999999999989</v>
      </c>
      <c r="J71" s="58">
        <f>SUM(J41:J70:J70)</f>
        <v>30</v>
      </c>
      <c r="K71" s="66"/>
    </row>
  </sheetData>
  <mergeCells count="9">
    <mergeCell ref="S4:S7"/>
    <mergeCell ref="L7:R7"/>
    <mergeCell ref="A5:J5"/>
    <mergeCell ref="A6:J6"/>
    <mergeCell ref="A71:D71"/>
    <mergeCell ref="A33:D33"/>
    <mergeCell ref="A38:J38"/>
    <mergeCell ref="A39:J39"/>
    <mergeCell ref="L4:R5"/>
  </mergeCells>
  <phoneticPr fontId="7" type="noConversion"/>
  <pageMargins left="0.7" right="0.7" top="0.75" bottom="0.75" header="0.3" footer="0.3"/>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3C629-AF01-42AF-8F69-FF2DD2B9BD92}">
  <sheetPr>
    <pageSetUpPr fitToPage="1"/>
  </sheetPr>
  <dimension ref="A1:L73"/>
  <sheetViews>
    <sheetView view="pageBreakPreview" zoomScale="60" zoomScaleNormal="70" workbookViewId="0">
      <selection activeCell="C10" sqref="C10"/>
    </sheetView>
  </sheetViews>
  <sheetFormatPr defaultColWidth="8.85546875" defaultRowHeight="14.25" x14ac:dyDescent="0.2"/>
  <cols>
    <col min="1" max="1" width="24.85546875" style="1" customWidth="1"/>
    <col min="2" max="3" width="63" style="1" customWidth="1"/>
    <col min="4" max="4" width="23.7109375" style="1" customWidth="1"/>
    <col min="5" max="12" width="8.85546875" style="1" hidden="1" customWidth="1"/>
    <col min="13" max="13" width="8.85546875" style="1" customWidth="1"/>
    <col min="14" max="16384" width="8.85546875" style="1"/>
  </cols>
  <sheetData>
    <row r="1" spans="1:11" ht="98.45" customHeight="1" x14ac:dyDescent="0.2">
      <c r="A1" s="298" t="s">
        <v>36</v>
      </c>
      <c r="B1" s="299"/>
      <c r="C1" s="299"/>
      <c r="D1" s="299"/>
    </row>
    <row r="2" spans="1:11" ht="49.15" customHeight="1" x14ac:dyDescent="0.2">
      <c r="A2" s="300" t="s">
        <v>37</v>
      </c>
      <c r="B2" s="256"/>
      <c r="C2" s="256"/>
      <c r="D2" s="256"/>
    </row>
    <row r="3" spans="1:11" ht="27.6" customHeight="1" x14ac:dyDescent="0.2">
      <c r="A3" s="301" t="s">
        <v>38</v>
      </c>
      <c r="B3" s="257"/>
      <c r="C3" s="257"/>
      <c r="D3" s="9"/>
    </row>
    <row r="4" spans="1:11" ht="27.6" customHeight="1" x14ac:dyDescent="0.2">
      <c r="A4" s="301" t="s">
        <v>39</v>
      </c>
      <c r="B4" s="257"/>
      <c r="C4" s="257"/>
      <c r="D4" s="9"/>
    </row>
    <row r="5" spans="1:11" ht="22.5" x14ac:dyDescent="0.2">
      <c r="A5" s="305" t="s">
        <v>9</v>
      </c>
      <c r="B5" s="306"/>
      <c r="C5" s="306"/>
      <c r="D5" s="306"/>
    </row>
    <row r="6" spans="1:11" ht="35.450000000000003" customHeight="1" x14ac:dyDescent="0.2">
      <c r="A6" s="307" t="s">
        <v>50</v>
      </c>
      <c r="B6" s="297"/>
      <c r="C6" s="297"/>
      <c r="D6" s="297"/>
    </row>
    <row r="7" spans="1:11" ht="39.6" customHeight="1" x14ac:dyDescent="0.2">
      <c r="A7" s="308">
        <v>40</v>
      </c>
      <c r="B7" s="279"/>
      <c r="C7" s="279"/>
      <c r="D7" s="279"/>
    </row>
    <row r="8" spans="1:11" x14ac:dyDescent="0.2">
      <c r="A8" s="302" t="s">
        <v>5</v>
      </c>
      <c r="B8" s="288"/>
      <c r="C8" s="2" t="s">
        <v>6</v>
      </c>
      <c r="D8" s="2" t="s">
        <v>0</v>
      </c>
    </row>
    <row r="9" spans="1:11" ht="32.450000000000003" customHeight="1" x14ac:dyDescent="0.2">
      <c r="A9" s="302" t="s">
        <v>13</v>
      </c>
      <c r="B9" s="288"/>
      <c r="C9" s="2" t="s">
        <v>14</v>
      </c>
      <c r="D9" s="2" t="s">
        <v>15</v>
      </c>
    </row>
    <row r="10" spans="1:11" ht="41.45" customHeight="1" x14ac:dyDescent="0.2">
      <c r="A10" s="6">
        <v>1</v>
      </c>
      <c r="B10" s="4" t="s">
        <v>41</v>
      </c>
      <c r="C10" s="4" t="s">
        <v>46</v>
      </c>
      <c r="D10" s="9">
        <v>8</v>
      </c>
      <c r="E10" s="1" t="e">
        <f>IF(#REF!="x",20,"")</f>
        <v>#REF!</v>
      </c>
      <c r="F10" s="1" t="e">
        <f>IF(#REF!="x",40,"")</f>
        <v>#REF!</v>
      </c>
      <c r="G10" s="1" t="e">
        <f>IF(#REF!="x",60,"")</f>
        <v>#REF!</v>
      </c>
      <c r="H10" s="1" t="e">
        <f>IF(#REF!="x",75,"")</f>
        <v>#REF!</v>
      </c>
      <c r="I10" s="1" t="e">
        <f>IF(#REF!="x",85,"")</f>
        <v>#REF!</v>
      </c>
      <c r="J10" s="1" t="e">
        <f>IF(#REF!="x",100,"")</f>
        <v>#REF!</v>
      </c>
      <c r="K10" s="1" t="e">
        <f t="shared" ref="K10:K22" si="0">SUM(E10:J10)/$A$7*D10</f>
        <v>#REF!</v>
      </c>
    </row>
    <row r="11" spans="1:11" ht="41.45" customHeight="1" x14ac:dyDescent="0.2">
      <c r="A11" s="6">
        <v>2</v>
      </c>
      <c r="B11" s="4" t="s">
        <v>45</v>
      </c>
      <c r="C11" s="4" t="s">
        <v>46</v>
      </c>
      <c r="D11" s="9">
        <v>8</v>
      </c>
      <c r="E11" s="1" t="e">
        <f>IF(#REF!="x",20,"")</f>
        <v>#REF!</v>
      </c>
      <c r="F11" s="1" t="e">
        <f>IF(#REF!="x",40,"")</f>
        <v>#REF!</v>
      </c>
      <c r="G11" s="1" t="e">
        <f>IF(#REF!="x",60,"")</f>
        <v>#REF!</v>
      </c>
      <c r="H11" s="1" t="e">
        <f>IF(#REF!="x",75,"")</f>
        <v>#REF!</v>
      </c>
      <c r="I11" s="1" t="e">
        <f>IF(#REF!="x",85,"")</f>
        <v>#REF!</v>
      </c>
      <c r="J11" s="1" t="e">
        <f>IF(#REF!="x",100,"")</f>
        <v>#REF!</v>
      </c>
      <c r="K11" s="1" t="e">
        <f t="shared" si="0"/>
        <v>#REF!</v>
      </c>
    </row>
    <row r="12" spans="1:11" ht="41.45" customHeight="1" x14ac:dyDescent="0.2">
      <c r="A12" s="6">
        <v>3</v>
      </c>
      <c r="B12" s="4" t="s">
        <v>42</v>
      </c>
      <c r="C12" s="4" t="s">
        <v>46</v>
      </c>
      <c r="D12" s="9">
        <v>8</v>
      </c>
      <c r="E12" s="1" t="e">
        <f>IF(#REF!="x",20,"")</f>
        <v>#REF!</v>
      </c>
      <c r="F12" s="1" t="e">
        <f>IF(#REF!="x",40,"")</f>
        <v>#REF!</v>
      </c>
      <c r="G12" s="1" t="e">
        <f>IF(#REF!="x",60,"")</f>
        <v>#REF!</v>
      </c>
      <c r="H12" s="1" t="e">
        <f>IF(#REF!="x",75,"")</f>
        <v>#REF!</v>
      </c>
      <c r="I12" s="1" t="e">
        <f>IF(#REF!="x",85,"")</f>
        <v>#REF!</v>
      </c>
      <c r="J12" s="1" t="e">
        <f>IF(#REF!="x",100,"")</f>
        <v>#REF!</v>
      </c>
      <c r="K12" s="1" t="e">
        <f t="shared" si="0"/>
        <v>#REF!</v>
      </c>
    </row>
    <row r="13" spans="1:11" ht="41.45" customHeight="1" x14ac:dyDescent="0.2">
      <c r="A13" s="6">
        <v>4</v>
      </c>
      <c r="B13" s="4" t="s">
        <v>43</v>
      </c>
      <c r="C13" s="4" t="s">
        <v>46</v>
      </c>
      <c r="D13" s="9">
        <v>8</v>
      </c>
      <c r="E13" s="1" t="e">
        <f>IF(#REF!="x",20,"")</f>
        <v>#REF!</v>
      </c>
      <c r="F13" s="1" t="e">
        <f>IF(#REF!="x",40,"")</f>
        <v>#REF!</v>
      </c>
      <c r="G13" s="1" t="e">
        <f>IF(#REF!="x",60,"")</f>
        <v>#REF!</v>
      </c>
      <c r="H13" s="1" t="e">
        <f>IF(#REF!="x",75,"")</f>
        <v>#REF!</v>
      </c>
      <c r="I13" s="1" t="e">
        <f>IF(#REF!="x",85,"")</f>
        <v>#REF!</v>
      </c>
      <c r="J13" s="1" t="e">
        <f>IF(#REF!="x",100,"")</f>
        <v>#REF!</v>
      </c>
      <c r="K13" s="1" t="e">
        <f t="shared" si="0"/>
        <v>#REF!</v>
      </c>
    </row>
    <row r="14" spans="1:11" ht="41.45" customHeight="1" x14ac:dyDescent="0.2">
      <c r="A14" s="6">
        <v>5</v>
      </c>
      <c r="B14" s="4" t="s">
        <v>44</v>
      </c>
      <c r="C14" s="4" t="s">
        <v>46</v>
      </c>
      <c r="D14" s="9">
        <v>8</v>
      </c>
      <c r="E14" s="1" t="e">
        <f>IF(#REF!="x",20,"")</f>
        <v>#REF!</v>
      </c>
      <c r="F14" s="1" t="e">
        <f>IF(#REF!="x",40,"")</f>
        <v>#REF!</v>
      </c>
      <c r="G14" s="1" t="e">
        <f>IF(#REF!="x",60,"")</f>
        <v>#REF!</v>
      </c>
      <c r="H14" s="1" t="e">
        <f>IF(#REF!="x",75,"")</f>
        <v>#REF!</v>
      </c>
      <c r="I14" s="1" t="e">
        <f>IF(#REF!="x",85,"")</f>
        <v>#REF!</v>
      </c>
      <c r="J14" s="1" t="e">
        <f>IF(#REF!="x",100,"")</f>
        <v>#REF!</v>
      </c>
      <c r="K14" s="1" t="e">
        <f t="shared" si="0"/>
        <v>#REF!</v>
      </c>
    </row>
    <row r="15" spans="1:11" ht="41.45" hidden="1" customHeight="1" x14ac:dyDescent="0.2">
      <c r="A15" s="6">
        <v>6</v>
      </c>
      <c r="B15" s="4"/>
      <c r="C15" s="4"/>
      <c r="D15" s="9"/>
      <c r="E15" s="1" t="e">
        <f>IF(#REF!="x",20,"")</f>
        <v>#REF!</v>
      </c>
      <c r="F15" s="1" t="e">
        <f>IF(#REF!="x",40,"")</f>
        <v>#REF!</v>
      </c>
      <c r="G15" s="1" t="e">
        <f>IF(#REF!="x",60,"")</f>
        <v>#REF!</v>
      </c>
      <c r="H15" s="1" t="e">
        <f>IF(#REF!="x",75,"")</f>
        <v>#REF!</v>
      </c>
      <c r="I15" s="1" t="e">
        <f>IF(#REF!="x",85,"")</f>
        <v>#REF!</v>
      </c>
      <c r="J15" s="1" t="e">
        <f>IF(#REF!="x",100,"")</f>
        <v>#REF!</v>
      </c>
      <c r="K15" s="1" t="e">
        <f t="shared" si="0"/>
        <v>#REF!</v>
      </c>
    </row>
    <row r="16" spans="1:11" ht="41.45" hidden="1" customHeight="1" x14ac:dyDescent="0.2">
      <c r="A16" s="6">
        <v>7</v>
      </c>
      <c r="B16" s="4"/>
      <c r="C16" s="4"/>
      <c r="D16" s="9"/>
      <c r="E16" s="1" t="e">
        <f>IF(#REF!="x",20,"")</f>
        <v>#REF!</v>
      </c>
      <c r="F16" s="1" t="e">
        <f>IF(#REF!="x",40,"")</f>
        <v>#REF!</v>
      </c>
      <c r="G16" s="1" t="e">
        <f>IF(#REF!="x",60,"")</f>
        <v>#REF!</v>
      </c>
      <c r="H16" s="1" t="e">
        <f>IF(#REF!="x",75,"")</f>
        <v>#REF!</v>
      </c>
      <c r="I16" s="1" t="e">
        <f>IF(#REF!="x",85,"")</f>
        <v>#REF!</v>
      </c>
      <c r="J16" s="1" t="e">
        <f>IF(#REF!="x",100,"")</f>
        <v>#REF!</v>
      </c>
      <c r="K16" s="1" t="e">
        <f t="shared" si="0"/>
        <v>#REF!</v>
      </c>
    </row>
    <row r="17" spans="1:11" ht="41.45" hidden="1" customHeight="1" x14ac:dyDescent="0.2">
      <c r="A17" s="6">
        <v>8</v>
      </c>
      <c r="B17" s="4"/>
      <c r="C17" s="4"/>
      <c r="D17" s="9"/>
      <c r="E17" s="1" t="e">
        <f>IF(#REF!="x",20,"")</f>
        <v>#REF!</v>
      </c>
      <c r="F17" s="1" t="e">
        <f>IF(#REF!="x",40,"")</f>
        <v>#REF!</v>
      </c>
      <c r="G17" s="1" t="e">
        <f>IF(#REF!="x",60,"")</f>
        <v>#REF!</v>
      </c>
      <c r="H17" s="1" t="e">
        <f>IF(#REF!="x",75,"")</f>
        <v>#REF!</v>
      </c>
      <c r="I17" s="1" t="e">
        <f>IF(#REF!="x",85,"")</f>
        <v>#REF!</v>
      </c>
      <c r="J17" s="1" t="e">
        <f>IF(#REF!="x",100,"")</f>
        <v>#REF!</v>
      </c>
      <c r="K17" s="1" t="e">
        <f t="shared" si="0"/>
        <v>#REF!</v>
      </c>
    </row>
    <row r="18" spans="1:11" ht="41.45" hidden="1" customHeight="1" x14ac:dyDescent="0.2">
      <c r="A18" s="6">
        <v>9</v>
      </c>
      <c r="B18" s="4"/>
      <c r="C18" s="4"/>
      <c r="D18" s="9"/>
      <c r="E18" s="1" t="e">
        <f>IF(#REF!="x",20,"")</f>
        <v>#REF!</v>
      </c>
      <c r="F18" s="1" t="e">
        <f>IF(#REF!="x",40,"")</f>
        <v>#REF!</v>
      </c>
      <c r="G18" s="1" t="e">
        <f>IF(#REF!="x",60,"")</f>
        <v>#REF!</v>
      </c>
      <c r="H18" s="1" t="e">
        <f>IF(#REF!="x",75,"")</f>
        <v>#REF!</v>
      </c>
      <c r="I18" s="1" t="e">
        <f>IF(#REF!="x",85,"")</f>
        <v>#REF!</v>
      </c>
      <c r="J18" s="1" t="e">
        <f>IF(#REF!="x",100,"")</f>
        <v>#REF!</v>
      </c>
      <c r="K18" s="1" t="e">
        <f t="shared" si="0"/>
        <v>#REF!</v>
      </c>
    </row>
    <row r="19" spans="1:11" ht="41.45" hidden="1" customHeight="1" x14ac:dyDescent="0.2">
      <c r="A19" s="6">
        <v>10</v>
      </c>
      <c r="B19" s="4"/>
      <c r="C19" s="4"/>
      <c r="D19" s="9"/>
      <c r="E19" s="1" t="e">
        <f>IF(#REF!="x",20,"")</f>
        <v>#REF!</v>
      </c>
      <c r="F19" s="1" t="e">
        <f>IF(#REF!="x",40,"")</f>
        <v>#REF!</v>
      </c>
      <c r="G19" s="1" t="e">
        <f>IF(#REF!="x",60,"")</f>
        <v>#REF!</v>
      </c>
      <c r="H19" s="1" t="e">
        <f>IF(#REF!="x",75,"")</f>
        <v>#REF!</v>
      </c>
      <c r="I19" s="1" t="e">
        <f>IF(#REF!="x",85,"")</f>
        <v>#REF!</v>
      </c>
      <c r="J19" s="1" t="e">
        <f>IF(#REF!="x",100,"")</f>
        <v>#REF!</v>
      </c>
      <c r="K19" s="1" t="e">
        <f t="shared" si="0"/>
        <v>#REF!</v>
      </c>
    </row>
    <row r="20" spans="1:11" ht="41.45" hidden="1" customHeight="1" x14ac:dyDescent="0.2">
      <c r="A20" s="6">
        <v>11</v>
      </c>
      <c r="B20" s="4"/>
      <c r="C20" s="4"/>
      <c r="D20" s="9"/>
      <c r="E20" s="1" t="e">
        <f>IF(#REF!="x",20,"")</f>
        <v>#REF!</v>
      </c>
      <c r="F20" s="1" t="e">
        <f>IF(#REF!="x",40,"")</f>
        <v>#REF!</v>
      </c>
      <c r="G20" s="1" t="e">
        <f>IF(#REF!="x",60,"")</f>
        <v>#REF!</v>
      </c>
      <c r="H20" s="1" t="e">
        <f>IF(#REF!="x",75,"")</f>
        <v>#REF!</v>
      </c>
      <c r="I20" s="1" t="e">
        <f>IF(#REF!="x",85,"")</f>
        <v>#REF!</v>
      </c>
      <c r="J20" s="1" t="e">
        <f>IF(#REF!="x",100,"")</f>
        <v>#REF!</v>
      </c>
      <c r="K20" s="1" t="e">
        <f t="shared" si="0"/>
        <v>#REF!</v>
      </c>
    </row>
    <row r="21" spans="1:11" ht="41.45" hidden="1" customHeight="1" x14ac:dyDescent="0.2">
      <c r="A21" s="6">
        <v>12</v>
      </c>
      <c r="B21" s="4"/>
      <c r="C21" s="4"/>
      <c r="D21" s="9"/>
      <c r="E21" s="1" t="e">
        <f>IF(#REF!="x",20,"")</f>
        <v>#REF!</v>
      </c>
      <c r="F21" s="1" t="e">
        <f>IF(#REF!="x",40,"")</f>
        <v>#REF!</v>
      </c>
      <c r="G21" s="1" t="e">
        <f>IF(#REF!="x",60,"")</f>
        <v>#REF!</v>
      </c>
      <c r="H21" s="1" t="e">
        <f>IF(#REF!="x",75,"")</f>
        <v>#REF!</v>
      </c>
      <c r="I21" s="1" t="e">
        <f>IF(#REF!="x",85,"")</f>
        <v>#REF!</v>
      </c>
      <c r="J21" s="1" t="e">
        <f>IF(#REF!="x",100,"")</f>
        <v>#REF!</v>
      </c>
      <c r="K21" s="1" t="e">
        <f t="shared" si="0"/>
        <v>#REF!</v>
      </c>
    </row>
    <row r="22" spans="1:11" ht="41.45" hidden="1" customHeight="1" x14ac:dyDescent="0.2">
      <c r="A22" s="6">
        <v>13</v>
      </c>
      <c r="B22" s="4"/>
      <c r="C22" s="4"/>
      <c r="D22" s="9"/>
      <c r="E22" s="1" t="e">
        <f>IF(#REF!="x",20,"")</f>
        <v>#REF!</v>
      </c>
      <c r="F22" s="1" t="e">
        <f>IF(#REF!="x",40,"")</f>
        <v>#REF!</v>
      </c>
      <c r="G22" s="1" t="e">
        <f>IF(#REF!="x",60,"")</f>
        <v>#REF!</v>
      </c>
      <c r="H22" s="1" t="e">
        <f>IF(#REF!="x",75,"")</f>
        <v>#REF!</v>
      </c>
      <c r="I22" s="1" t="e">
        <f>IF(#REF!="x",85,"")</f>
        <v>#REF!</v>
      </c>
      <c r="J22" s="1" t="e">
        <f>IF(#REF!="x",100,"")</f>
        <v>#REF!</v>
      </c>
      <c r="K22" s="1" t="e">
        <f t="shared" si="0"/>
        <v>#REF!</v>
      </c>
    </row>
    <row r="23" spans="1:11" ht="31.15" customHeight="1" x14ac:dyDescent="0.2">
      <c r="A23" s="303" t="s">
        <v>11</v>
      </c>
      <c r="B23" s="304"/>
      <c r="C23" s="304"/>
      <c r="D23" s="14">
        <f>SUM(D10:D22)</f>
        <v>40</v>
      </c>
    </row>
    <row r="24" spans="1:11" ht="18" customHeight="1" x14ac:dyDescent="0.2">
      <c r="A24" s="311"/>
      <c r="B24" s="312"/>
      <c r="C24" s="312"/>
      <c r="D24" s="312"/>
    </row>
    <row r="25" spans="1:11" ht="22.5" x14ac:dyDescent="0.2">
      <c r="A25" s="313" t="s">
        <v>10</v>
      </c>
      <c r="B25" s="264"/>
      <c r="C25" s="264"/>
      <c r="D25" s="264"/>
    </row>
    <row r="26" spans="1:11" ht="69.599999999999994" customHeight="1" x14ac:dyDescent="0.2">
      <c r="A26" s="314" t="s">
        <v>48</v>
      </c>
      <c r="B26" s="248"/>
      <c r="C26" s="248"/>
      <c r="D26" s="248"/>
    </row>
    <row r="27" spans="1:11" ht="34.15" customHeight="1" x14ac:dyDescent="0.2">
      <c r="A27" s="315" t="s">
        <v>49</v>
      </c>
      <c r="B27" s="249"/>
      <c r="C27" s="249"/>
      <c r="D27" s="249"/>
    </row>
    <row r="28" spans="1:11" ht="43.15" customHeight="1" x14ac:dyDescent="0.2">
      <c r="A28" s="308">
        <v>30</v>
      </c>
      <c r="B28" s="279"/>
      <c r="C28" s="279"/>
      <c r="D28" s="279"/>
    </row>
    <row r="29" spans="1:11" x14ac:dyDescent="0.2">
      <c r="A29" s="309" t="s">
        <v>5</v>
      </c>
      <c r="B29" s="251"/>
      <c r="C29" s="3" t="s">
        <v>6</v>
      </c>
      <c r="D29" s="3" t="s">
        <v>0</v>
      </c>
    </row>
    <row r="30" spans="1:11" ht="32.450000000000003" customHeight="1" x14ac:dyDescent="0.2">
      <c r="A30" s="309" t="s">
        <v>13</v>
      </c>
      <c r="B30" s="251"/>
      <c r="C30" s="3" t="s">
        <v>14</v>
      </c>
      <c r="D30" s="3" t="s">
        <v>15</v>
      </c>
    </row>
    <row r="31" spans="1:11" ht="61.9" customHeight="1" x14ac:dyDescent="0.2">
      <c r="A31" s="8">
        <v>1</v>
      </c>
      <c r="B31" s="4" t="s">
        <v>41</v>
      </c>
      <c r="C31" s="4" t="s">
        <v>46</v>
      </c>
      <c r="D31" s="9">
        <v>5</v>
      </c>
      <c r="E31" s="1" t="e">
        <f>IF(#REF!="x",20,"")</f>
        <v>#REF!</v>
      </c>
      <c r="F31" s="1" t="e">
        <f>IF(#REF!="x",40,"")</f>
        <v>#REF!</v>
      </c>
      <c r="G31" s="1" t="e">
        <f>IF(#REF!="x",60,"")</f>
        <v>#REF!</v>
      </c>
      <c r="H31" s="1" t="e">
        <f>IF(#REF!="x",75,"")</f>
        <v>#REF!</v>
      </c>
      <c r="I31" s="1" t="e">
        <f>IF(#REF!="x",85,"")</f>
        <v>#REF!</v>
      </c>
      <c r="J31" s="1" t="e">
        <f>IF(#REF!="x",100,"")</f>
        <v>#REF!</v>
      </c>
      <c r="K31" s="1" t="e">
        <f t="shared" ref="K31:K47" si="1">SUM(E31:J31)/$A$28*D31</f>
        <v>#REF!</v>
      </c>
    </row>
    <row r="32" spans="1:11" ht="61.9" customHeight="1" x14ac:dyDescent="0.2">
      <c r="A32" s="8">
        <v>2</v>
      </c>
      <c r="B32" s="4" t="s">
        <v>45</v>
      </c>
      <c r="C32" s="4" t="s">
        <v>46</v>
      </c>
      <c r="D32" s="9">
        <v>5</v>
      </c>
      <c r="E32" s="1" t="e">
        <f>IF(#REF!="x",20,"")</f>
        <v>#REF!</v>
      </c>
      <c r="F32" s="1" t="e">
        <f>IF(#REF!="x",40,"")</f>
        <v>#REF!</v>
      </c>
      <c r="G32" s="1" t="e">
        <f>IF(#REF!="x",60,"")</f>
        <v>#REF!</v>
      </c>
      <c r="H32" s="1" t="e">
        <f>IF(#REF!="x",75,"")</f>
        <v>#REF!</v>
      </c>
      <c r="I32" s="1" t="e">
        <f>IF(#REF!="x",85,"")</f>
        <v>#REF!</v>
      </c>
      <c r="J32" s="1" t="e">
        <f>IF(#REF!="x",100,"")</f>
        <v>#REF!</v>
      </c>
      <c r="K32" s="1" t="e">
        <f t="shared" si="1"/>
        <v>#REF!</v>
      </c>
    </row>
    <row r="33" spans="1:11" ht="61.9" customHeight="1" x14ac:dyDescent="0.2">
      <c r="A33" s="8">
        <v>3</v>
      </c>
      <c r="B33" s="4" t="s">
        <v>42</v>
      </c>
      <c r="C33" s="4" t="s">
        <v>46</v>
      </c>
      <c r="D33" s="9">
        <v>5</v>
      </c>
      <c r="E33" s="1" t="e">
        <f>IF(#REF!="x",20,"")</f>
        <v>#REF!</v>
      </c>
      <c r="F33" s="1" t="e">
        <f>IF(#REF!="x",40,"")</f>
        <v>#REF!</v>
      </c>
      <c r="G33" s="1" t="e">
        <f>IF(#REF!="x",60,"")</f>
        <v>#REF!</v>
      </c>
      <c r="H33" s="1" t="e">
        <f>IF(#REF!="x",75,"")</f>
        <v>#REF!</v>
      </c>
      <c r="I33" s="1" t="e">
        <f>IF(#REF!="x",85,"")</f>
        <v>#REF!</v>
      </c>
      <c r="J33" s="1" t="e">
        <f>IF(#REF!="x",100,"")</f>
        <v>#REF!</v>
      </c>
      <c r="K33" s="1" t="e">
        <f t="shared" si="1"/>
        <v>#REF!</v>
      </c>
    </row>
    <row r="34" spans="1:11" ht="61.9" customHeight="1" x14ac:dyDescent="0.2">
      <c r="A34" s="8">
        <v>4</v>
      </c>
      <c r="B34" s="4" t="s">
        <v>43</v>
      </c>
      <c r="C34" s="4" t="s">
        <v>46</v>
      </c>
      <c r="D34" s="9">
        <v>5</v>
      </c>
      <c r="E34" s="1" t="e">
        <f>IF(#REF!="x",20,"")</f>
        <v>#REF!</v>
      </c>
      <c r="F34" s="1" t="e">
        <f>IF(#REF!="x",40,"")</f>
        <v>#REF!</v>
      </c>
      <c r="G34" s="1" t="e">
        <f>IF(#REF!="x",60,"")</f>
        <v>#REF!</v>
      </c>
      <c r="H34" s="1" t="e">
        <f>IF(#REF!="x",75,"")</f>
        <v>#REF!</v>
      </c>
      <c r="I34" s="1" t="e">
        <f>IF(#REF!="x",85,"")</f>
        <v>#REF!</v>
      </c>
      <c r="J34" s="1" t="e">
        <f>IF(#REF!="x",100,"")</f>
        <v>#REF!</v>
      </c>
      <c r="K34" s="1" t="e">
        <f t="shared" si="1"/>
        <v>#REF!</v>
      </c>
    </row>
    <row r="35" spans="1:11" ht="61.9" customHeight="1" x14ac:dyDescent="0.2">
      <c r="A35" s="8">
        <v>5</v>
      </c>
      <c r="B35" s="4" t="s">
        <v>43</v>
      </c>
      <c r="C35" s="4" t="s">
        <v>46</v>
      </c>
      <c r="D35" s="9">
        <v>5</v>
      </c>
      <c r="E35" s="1" t="e">
        <f>IF(#REF!="x",20,"")</f>
        <v>#REF!</v>
      </c>
      <c r="F35" s="1" t="e">
        <f>IF(#REF!="x",40,"")</f>
        <v>#REF!</v>
      </c>
      <c r="G35" s="1" t="e">
        <f>IF(#REF!="x",60,"")</f>
        <v>#REF!</v>
      </c>
      <c r="H35" s="1" t="e">
        <f>IF(#REF!="x",75,"")</f>
        <v>#REF!</v>
      </c>
      <c r="I35" s="1" t="e">
        <f>IF(#REF!="x",85,"")</f>
        <v>#REF!</v>
      </c>
      <c r="J35" s="1" t="e">
        <f>IF(#REF!="x",100,"")</f>
        <v>#REF!</v>
      </c>
      <c r="K35" s="1" t="e">
        <f t="shared" si="1"/>
        <v>#REF!</v>
      </c>
    </row>
    <row r="36" spans="1:11" ht="61.9" customHeight="1" x14ac:dyDescent="0.2">
      <c r="A36" s="8">
        <v>6</v>
      </c>
      <c r="B36" s="4" t="s">
        <v>43</v>
      </c>
      <c r="C36" s="4" t="s">
        <v>46</v>
      </c>
      <c r="D36" s="9">
        <v>5</v>
      </c>
      <c r="E36" s="1" t="e">
        <f>IF(#REF!="x",20,"")</f>
        <v>#REF!</v>
      </c>
      <c r="F36" s="1" t="e">
        <f>IF(#REF!="x",40,"")</f>
        <v>#REF!</v>
      </c>
      <c r="G36" s="1" t="e">
        <f>IF(#REF!="x",60,"")</f>
        <v>#REF!</v>
      </c>
      <c r="H36" s="1" t="e">
        <f>IF(#REF!="x",75,"")</f>
        <v>#REF!</v>
      </c>
      <c r="I36" s="1" t="e">
        <f>IF(#REF!="x",85,"")</f>
        <v>#REF!</v>
      </c>
      <c r="J36" s="1" t="e">
        <f>IF(#REF!="x",100,"")</f>
        <v>#REF!</v>
      </c>
      <c r="K36" s="1" t="e">
        <f t="shared" si="1"/>
        <v>#REF!</v>
      </c>
    </row>
    <row r="37" spans="1:11" ht="61.9" hidden="1" customHeight="1" x14ac:dyDescent="0.2">
      <c r="A37" s="8">
        <v>7</v>
      </c>
      <c r="B37" s="4"/>
      <c r="C37" s="4"/>
      <c r="D37" s="9"/>
      <c r="E37" s="1" t="e">
        <f>IF(#REF!="x",20,"")</f>
        <v>#REF!</v>
      </c>
      <c r="F37" s="1" t="e">
        <f>IF(#REF!="x",40,"")</f>
        <v>#REF!</v>
      </c>
      <c r="G37" s="1" t="e">
        <f>IF(#REF!="x",60,"")</f>
        <v>#REF!</v>
      </c>
      <c r="H37" s="1" t="e">
        <f>IF(#REF!="x",75,"")</f>
        <v>#REF!</v>
      </c>
      <c r="I37" s="1" t="e">
        <f>IF(#REF!="x",85,"")</f>
        <v>#REF!</v>
      </c>
      <c r="J37" s="1" t="e">
        <f>IF(#REF!="x",100,"")</f>
        <v>#REF!</v>
      </c>
      <c r="K37" s="1" t="e">
        <f t="shared" si="1"/>
        <v>#REF!</v>
      </c>
    </row>
    <row r="38" spans="1:11" ht="61.9" hidden="1" customHeight="1" x14ac:dyDescent="0.2">
      <c r="A38" s="8">
        <v>8</v>
      </c>
      <c r="B38" s="4"/>
      <c r="C38" s="4"/>
      <c r="D38" s="9"/>
      <c r="E38" s="1" t="e">
        <f>IF(#REF!="x",20,"")</f>
        <v>#REF!</v>
      </c>
      <c r="F38" s="1" t="e">
        <f>IF(#REF!="x",40,"")</f>
        <v>#REF!</v>
      </c>
      <c r="G38" s="1" t="e">
        <f>IF(#REF!="x",60,"")</f>
        <v>#REF!</v>
      </c>
      <c r="H38" s="1" t="e">
        <f>IF(#REF!="x",75,"")</f>
        <v>#REF!</v>
      </c>
      <c r="I38" s="1" t="e">
        <f>IF(#REF!="x",85,"")</f>
        <v>#REF!</v>
      </c>
      <c r="J38" s="1" t="e">
        <f>IF(#REF!="x",100,"")</f>
        <v>#REF!</v>
      </c>
      <c r="K38" s="1" t="e">
        <f t="shared" si="1"/>
        <v>#REF!</v>
      </c>
    </row>
    <row r="39" spans="1:11" ht="61.9" hidden="1" customHeight="1" x14ac:dyDescent="0.2">
      <c r="A39" s="8">
        <v>9</v>
      </c>
      <c r="B39" s="4"/>
      <c r="C39" s="4"/>
      <c r="D39" s="9"/>
      <c r="E39" s="1" t="e">
        <f>IF(#REF!="x",20,"")</f>
        <v>#REF!</v>
      </c>
      <c r="F39" s="1" t="e">
        <f>IF(#REF!="x",40,"")</f>
        <v>#REF!</v>
      </c>
      <c r="G39" s="1" t="e">
        <f>IF(#REF!="x",60,"")</f>
        <v>#REF!</v>
      </c>
      <c r="H39" s="1" t="e">
        <f>IF(#REF!="x",75,"")</f>
        <v>#REF!</v>
      </c>
      <c r="I39" s="1" t="e">
        <f>IF(#REF!="x",85,"")</f>
        <v>#REF!</v>
      </c>
      <c r="J39" s="1" t="e">
        <f>IF(#REF!="x",100,"")</f>
        <v>#REF!</v>
      </c>
      <c r="K39" s="1" t="e">
        <f t="shared" si="1"/>
        <v>#REF!</v>
      </c>
    </row>
    <row r="40" spans="1:11" ht="61.9" hidden="1" customHeight="1" x14ac:dyDescent="0.2">
      <c r="A40" s="8">
        <v>10</v>
      </c>
      <c r="B40" s="4"/>
      <c r="C40" s="4"/>
      <c r="D40" s="9"/>
      <c r="E40" s="1" t="e">
        <f>IF(#REF!="x",20,"")</f>
        <v>#REF!</v>
      </c>
      <c r="F40" s="1" t="e">
        <f>IF(#REF!="x",40,"")</f>
        <v>#REF!</v>
      </c>
      <c r="G40" s="1" t="e">
        <f>IF(#REF!="x",60,"")</f>
        <v>#REF!</v>
      </c>
      <c r="H40" s="1" t="e">
        <f>IF(#REF!="x",75,"")</f>
        <v>#REF!</v>
      </c>
      <c r="I40" s="1" t="e">
        <f>IF(#REF!="x",85,"")</f>
        <v>#REF!</v>
      </c>
      <c r="J40" s="1" t="e">
        <f>IF(#REF!="x",100,"")</f>
        <v>#REF!</v>
      </c>
      <c r="K40" s="1" t="e">
        <f t="shared" si="1"/>
        <v>#REF!</v>
      </c>
    </row>
    <row r="41" spans="1:11" ht="61.9" hidden="1" customHeight="1" x14ac:dyDescent="0.2">
      <c r="A41" s="8">
        <v>11</v>
      </c>
      <c r="B41" s="4"/>
      <c r="C41" s="4"/>
      <c r="D41" s="9"/>
      <c r="E41" s="1" t="e">
        <f>IF(#REF!="x",20,"")</f>
        <v>#REF!</v>
      </c>
      <c r="F41" s="1" t="e">
        <f>IF(#REF!="x",40,"")</f>
        <v>#REF!</v>
      </c>
      <c r="G41" s="1" t="e">
        <f>IF(#REF!="x",60,"")</f>
        <v>#REF!</v>
      </c>
      <c r="H41" s="1" t="e">
        <f>IF(#REF!="x",75,"")</f>
        <v>#REF!</v>
      </c>
      <c r="I41" s="1" t="e">
        <f>IF(#REF!="x",85,"")</f>
        <v>#REF!</v>
      </c>
      <c r="J41" s="1" t="e">
        <f>IF(#REF!="x",100,"")</f>
        <v>#REF!</v>
      </c>
      <c r="K41" s="1" t="e">
        <f t="shared" si="1"/>
        <v>#REF!</v>
      </c>
    </row>
    <row r="42" spans="1:11" ht="61.9" hidden="1" customHeight="1" x14ac:dyDescent="0.2">
      <c r="A42" s="8">
        <v>12</v>
      </c>
      <c r="B42" s="4"/>
      <c r="C42" s="4"/>
      <c r="D42" s="9"/>
      <c r="E42" s="1" t="e">
        <f>IF(#REF!="x",20,"")</f>
        <v>#REF!</v>
      </c>
      <c r="F42" s="1" t="e">
        <f>IF(#REF!="x",40,"")</f>
        <v>#REF!</v>
      </c>
      <c r="G42" s="1" t="e">
        <f>IF(#REF!="x",60,"")</f>
        <v>#REF!</v>
      </c>
      <c r="H42" s="1" t="e">
        <f>IF(#REF!="x",75,"")</f>
        <v>#REF!</v>
      </c>
      <c r="I42" s="1" t="e">
        <f>IF(#REF!="x",85,"")</f>
        <v>#REF!</v>
      </c>
      <c r="J42" s="1" t="e">
        <f>IF(#REF!="x",100,"")</f>
        <v>#REF!</v>
      </c>
      <c r="K42" s="1" t="e">
        <f t="shared" si="1"/>
        <v>#REF!</v>
      </c>
    </row>
    <row r="43" spans="1:11" ht="61.9" hidden="1" customHeight="1" x14ac:dyDescent="0.2">
      <c r="A43" s="8">
        <v>13</v>
      </c>
      <c r="B43" s="4"/>
      <c r="C43" s="4"/>
      <c r="D43" s="9"/>
      <c r="E43" s="1" t="e">
        <f>IF(#REF!="x",20,"")</f>
        <v>#REF!</v>
      </c>
      <c r="F43" s="1" t="e">
        <f>IF(#REF!="x",40,"")</f>
        <v>#REF!</v>
      </c>
      <c r="G43" s="1" t="e">
        <f>IF(#REF!="x",60,"")</f>
        <v>#REF!</v>
      </c>
      <c r="H43" s="1" t="e">
        <f>IF(#REF!="x",75,"")</f>
        <v>#REF!</v>
      </c>
      <c r="I43" s="1" t="e">
        <f>IF(#REF!="x",85,"")</f>
        <v>#REF!</v>
      </c>
      <c r="J43" s="1" t="e">
        <f>IF(#REF!="x",100,"")</f>
        <v>#REF!</v>
      </c>
      <c r="K43" s="1" t="e">
        <f t="shared" si="1"/>
        <v>#REF!</v>
      </c>
    </row>
    <row r="44" spans="1:11" ht="61.9" hidden="1" customHeight="1" x14ac:dyDescent="0.2">
      <c r="A44" s="8">
        <v>14</v>
      </c>
      <c r="B44" s="4"/>
      <c r="C44" s="4"/>
      <c r="D44" s="9"/>
      <c r="E44" s="1" t="e">
        <f>IF(#REF!="x",20,"")</f>
        <v>#REF!</v>
      </c>
      <c r="F44" s="1" t="e">
        <f>IF(#REF!="x",40,"")</f>
        <v>#REF!</v>
      </c>
      <c r="G44" s="1" t="e">
        <f>IF(#REF!="x",60,"")</f>
        <v>#REF!</v>
      </c>
      <c r="H44" s="1" t="e">
        <f>IF(#REF!="x",75,"")</f>
        <v>#REF!</v>
      </c>
      <c r="I44" s="1" t="e">
        <f>IF(#REF!="x",85,"")</f>
        <v>#REF!</v>
      </c>
      <c r="J44" s="1" t="e">
        <f>IF(#REF!="x",100,"")</f>
        <v>#REF!</v>
      </c>
      <c r="K44" s="1" t="e">
        <f t="shared" si="1"/>
        <v>#REF!</v>
      </c>
    </row>
    <row r="45" spans="1:11" ht="61.9" hidden="1" customHeight="1" x14ac:dyDescent="0.2">
      <c r="A45" s="8">
        <v>15</v>
      </c>
      <c r="B45" s="4"/>
      <c r="C45" s="4"/>
      <c r="D45" s="9"/>
      <c r="E45" s="1" t="e">
        <f>IF(#REF!="x",20,"")</f>
        <v>#REF!</v>
      </c>
      <c r="F45" s="1" t="e">
        <f>IF(#REF!="x",40,"")</f>
        <v>#REF!</v>
      </c>
      <c r="G45" s="1" t="e">
        <f>IF(#REF!="x",60,"")</f>
        <v>#REF!</v>
      </c>
      <c r="H45" s="1" t="e">
        <f>IF(#REF!="x",75,"")</f>
        <v>#REF!</v>
      </c>
      <c r="I45" s="1" t="e">
        <f>IF(#REF!="x",85,"")</f>
        <v>#REF!</v>
      </c>
      <c r="J45" s="1" t="e">
        <f>IF(#REF!="x",100,"")</f>
        <v>#REF!</v>
      </c>
      <c r="K45" s="1" t="e">
        <f t="shared" si="1"/>
        <v>#REF!</v>
      </c>
    </row>
    <row r="46" spans="1:11" ht="61.9" hidden="1" customHeight="1" x14ac:dyDescent="0.2">
      <c r="A46" s="8">
        <v>16</v>
      </c>
      <c r="B46" s="4"/>
      <c r="C46" s="4"/>
      <c r="D46" s="9"/>
      <c r="E46" s="1" t="e">
        <f>IF(#REF!="x",20,"")</f>
        <v>#REF!</v>
      </c>
      <c r="F46" s="1" t="e">
        <f>IF(#REF!="x",40,"")</f>
        <v>#REF!</v>
      </c>
      <c r="G46" s="1" t="e">
        <f>IF(#REF!="x",60,"")</f>
        <v>#REF!</v>
      </c>
      <c r="H46" s="1" t="e">
        <f>IF(#REF!="x",75,"")</f>
        <v>#REF!</v>
      </c>
      <c r="I46" s="1" t="e">
        <f>IF(#REF!="x",85,"")</f>
        <v>#REF!</v>
      </c>
      <c r="J46" s="1" t="e">
        <f>IF(#REF!="x",100,"")</f>
        <v>#REF!</v>
      </c>
      <c r="K46" s="1" t="e">
        <f t="shared" si="1"/>
        <v>#REF!</v>
      </c>
    </row>
    <row r="47" spans="1:11" ht="61.9" hidden="1" customHeight="1" x14ac:dyDescent="0.2">
      <c r="A47" s="8">
        <v>17</v>
      </c>
      <c r="B47" s="4"/>
      <c r="C47" s="4"/>
      <c r="D47" s="9"/>
      <c r="E47" s="1" t="e">
        <f>IF(#REF!="x",20,"")</f>
        <v>#REF!</v>
      </c>
      <c r="F47" s="1" t="e">
        <f>IF(#REF!="x",40,"")</f>
        <v>#REF!</v>
      </c>
      <c r="G47" s="1" t="e">
        <f>IF(#REF!="x",60,"")</f>
        <v>#REF!</v>
      </c>
      <c r="H47" s="1" t="e">
        <f>IF(#REF!="x",75,"")</f>
        <v>#REF!</v>
      </c>
      <c r="I47" s="1" t="e">
        <f>IF(#REF!="x",85,"")</f>
        <v>#REF!</v>
      </c>
      <c r="J47" s="1" t="e">
        <f>IF(#REF!="x",100,"")</f>
        <v>#REF!</v>
      </c>
      <c r="K47" s="1" t="e">
        <f t="shared" si="1"/>
        <v>#REF!</v>
      </c>
    </row>
    <row r="48" spans="1:11" x14ac:dyDescent="0.2">
      <c r="A48" s="310" t="s">
        <v>11</v>
      </c>
      <c r="B48" s="253"/>
      <c r="C48" s="253"/>
      <c r="D48" s="12">
        <f>SUM(D31:D47)</f>
        <v>30</v>
      </c>
    </row>
    <row r="49" spans="1:11" ht="52.15" customHeight="1" x14ac:dyDescent="0.2">
      <c r="A49" s="314" t="s">
        <v>12</v>
      </c>
      <c r="B49" s="248"/>
      <c r="C49" s="248"/>
      <c r="D49" s="248"/>
    </row>
    <row r="50" spans="1:11" ht="42.6" customHeight="1" x14ac:dyDescent="0.2">
      <c r="A50" s="315" t="s">
        <v>51</v>
      </c>
      <c r="B50" s="249"/>
      <c r="C50" s="249"/>
      <c r="D50" s="249"/>
    </row>
    <row r="51" spans="1:11" ht="39" customHeight="1" x14ac:dyDescent="0.2">
      <c r="A51" s="316">
        <v>30</v>
      </c>
      <c r="B51" s="250"/>
      <c r="C51" s="250"/>
      <c r="D51" s="250"/>
    </row>
    <row r="52" spans="1:11" ht="86.45" customHeight="1" x14ac:dyDescent="0.2">
      <c r="A52" s="309" t="s">
        <v>16</v>
      </c>
      <c r="B52" s="251"/>
      <c r="C52" s="3" t="s">
        <v>17</v>
      </c>
      <c r="D52" s="3" t="s">
        <v>0</v>
      </c>
    </row>
    <row r="53" spans="1:11" ht="32.450000000000003" customHeight="1" x14ac:dyDescent="0.2">
      <c r="A53" s="309" t="s">
        <v>13</v>
      </c>
      <c r="B53" s="251"/>
      <c r="C53" s="3" t="s">
        <v>14</v>
      </c>
      <c r="D53" s="3" t="s">
        <v>15</v>
      </c>
    </row>
    <row r="54" spans="1:11" ht="34.9" customHeight="1" x14ac:dyDescent="0.2">
      <c r="A54" s="310">
        <v>1</v>
      </c>
      <c r="B54" s="252" t="s">
        <v>18</v>
      </c>
      <c r="C54" s="252" t="s">
        <v>26</v>
      </c>
      <c r="D54" s="252">
        <v>4</v>
      </c>
    </row>
    <row r="55" spans="1:11" ht="34.9" customHeight="1" x14ac:dyDescent="0.2">
      <c r="A55" s="310"/>
      <c r="B55" s="252"/>
      <c r="C55" s="252"/>
      <c r="D55" s="252"/>
      <c r="F55" s="1" t="e">
        <f>IF(#REF!="x",20,"")</f>
        <v>#REF!</v>
      </c>
      <c r="G55" s="1" t="e">
        <f>IF(#REF!="x",40,"")</f>
        <v>#REF!</v>
      </c>
      <c r="H55" s="1" t="e">
        <f>IF(#REF!="x",60,"")</f>
        <v>#REF!</v>
      </c>
      <c r="I55" s="1" t="e">
        <f>IF(#REF!="x",80,"")</f>
        <v>#REF!</v>
      </c>
      <c r="J55" s="1" t="e">
        <f>IF(#REF!="x",100,"")</f>
        <v>#REF!</v>
      </c>
      <c r="K55" s="1" t="e">
        <f>SUM(F55:J55)/$A$51*D54</f>
        <v>#REF!</v>
      </c>
    </row>
    <row r="56" spans="1:11" ht="34.9" customHeight="1" x14ac:dyDescent="0.2">
      <c r="A56" s="310">
        <v>2</v>
      </c>
      <c r="B56" s="252" t="s">
        <v>19</v>
      </c>
      <c r="C56" s="252" t="s">
        <v>27</v>
      </c>
      <c r="D56" s="252">
        <v>4</v>
      </c>
    </row>
    <row r="57" spans="1:11" ht="34.9" customHeight="1" x14ac:dyDescent="0.2">
      <c r="A57" s="310"/>
      <c r="B57" s="252"/>
      <c r="C57" s="252"/>
      <c r="D57" s="252"/>
      <c r="F57" s="1" t="e">
        <f>IF(#REF!="x",20,"")</f>
        <v>#REF!</v>
      </c>
      <c r="G57" s="1" t="e">
        <f>IF(#REF!="x",40,"")</f>
        <v>#REF!</v>
      </c>
      <c r="H57" s="1" t="e">
        <f>IF(#REF!="x",60,"")</f>
        <v>#REF!</v>
      </c>
      <c r="I57" s="1" t="e">
        <f>IF(#REF!="x",80,"")</f>
        <v>#REF!</v>
      </c>
      <c r="J57" s="1" t="e">
        <f>IF(#REF!="x",100,"")</f>
        <v>#REF!</v>
      </c>
      <c r="K57" s="1" t="e">
        <f>SUM(F57:J57)/$A$51*D56</f>
        <v>#REF!</v>
      </c>
    </row>
    <row r="58" spans="1:11" ht="34.9" customHeight="1" x14ac:dyDescent="0.2">
      <c r="A58" s="310">
        <v>3</v>
      </c>
      <c r="B58" s="252" t="s">
        <v>20</v>
      </c>
      <c r="C58" s="252" t="s">
        <v>28</v>
      </c>
      <c r="D58" s="252">
        <v>4</v>
      </c>
    </row>
    <row r="59" spans="1:11" ht="34.9" customHeight="1" x14ac:dyDescent="0.2">
      <c r="A59" s="310"/>
      <c r="B59" s="252"/>
      <c r="C59" s="252"/>
      <c r="D59" s="252"/>
      <c r="F59" s="1" t="e">
        <f>IF(#REF!="x",20,"")</f>
        <v>#REF!</v>
      </c>
      <c r="G59" s="1" t="e">
        <f>IF(#REF!="x",40,"")</f>
        <v>#REF!</v>
      </c>
      <c r="H59" s="1" t="e">
        <f>IF(#REF!="x",60,"")</f>
        <v>#REF!</v>
      </c>
      <c r="I59" s="1" t="e">
        <f>IF(#REF!="x",80,"")</f>
        <v>#REF!</v>
      </c>
      <c r="J59" s="1" t="e">
        <f>IF(#REF!="x",100,"")</f>
        <v>#REF!</v>
      </c>
      <c r="K59" s="1" t="e">
        <f>SUM(F59:J59)/$A$51*D58</f>
        <v>#REF!</v>
      </c>
    </row>
    <row r="60" spans="1:11" ht="34.9" customHeight="1" x14ac:dyDescent="0.2">
      <c r="A60" s="310">
        <v>4</v>
      </c>
      <c r="B60" s="252" t="s">
        <v>21</v>
      </c>
      <c r="C60" s="252" t="s">
        <v>29</v>
      </c>
      <c r="D60" s="252">
        <v>3.5</v>
      </c>
    </row>
    <row r="61" spans="1:11" ht="34.9" customHeight="1" x14ac:dyDescent="0.2">
      <c r="A61" s="310"/>
      <c r="B61" s="252"/>
      <c r="C61" s="252"/>
      <c r="D61" s="252"/>
      <c r="F61" s="1" t="e">
        <f>IF(#REF!="x",20,"")</f>
        <v>#REF!</v>
      </c>
      <c r="G61" s="1" t="e">
        <f>IF(#REF!="x",40,"")</f>
        <v>#REF!</v>
      </c>
      <c r="H61" s="1" t="e">
        <f>IF(#REF!="x",60,"")</f>
        <v>#REF!</v>
      </c>
      <c r="I61" s="1" t="e">
        <f>IF(#REF!="x",80,"")</f>
        <v>#REF!</v>
      </c>
      <c r="J61" s="1" t="e">
        <f>IF(#REF!="x",100,"")</f>
        <v>#REF!</v>
      </c>
      <c r="K61" s="1" t="e">
        <f>SUM(F61:J61)/$A$51*D60</f>
        <v>#REF!</v>
      </c>
    </row>
    <row r="62" spans="1:11" ht="34.9" customHeight="1" x14ac:dyDescent="0.2">
      <c r="A62" s="310">
        <v>5</v>
      </c>
      <c r="B62" s="252" t="s">
        <v>22</v>
      </c>
      <c r="C62" s="252" t="s">
        <v>30</v>
      </c>
      <c r="D62" s="252">
        <v>3.5</v>
      </c>
    </row>
    <row r="63" spans="1:11" ht="34.9" customHeight="1" x14ac:dyDescent="0.2">
      <c r="A63" s="310"/>
      <c r="B63" s="252"/>
      <c r="C63" s="252"/>
      <c r="D63" s="252"/>
      <c r="F63" s="1" t="e">
        <f>IF(#REF!="x",20,"")</f>
        <v>#REF!</v>
      </c>
      <c r="G63" s="1" t="e">
        <f>IF(#REF!="x",40,"")</f>
        <v>#REF!</v>
      </c>
      <c r="H63" s="1" t="e">
        <f>IF(#REF!="x",60,"")</f>
        <v>#REF!</v>
      </c>
      <c r="I63" s="1" t="e">
        <f>IF(#REF!="x",80,"")</f>
        <v>#REF!</v>
      </c>
      <c r="J63" s="1" t="e">
        <f>IF(#REF!="x",100,"")</f>
        <v>#REF!</v>
      </c>
      <c r="K63" s="1" t="e">
        <f>SUM(F63:J63)/$A$51*D62</f>
        <v>#REF!</v>
      </c>
    </row>
    <row r="64" spans="1:11" ht="34.9" customHeight="1" x14ac:dyDescent="0.2">
      <c r="A64" s="310">
        <v>6</v>
      </c>
      <c r="B64" s="252" t="s">
        <v>23</v>
      </c>
      <c r="C64" s="252" t="s">
        <v>55</v>
      </c>
      <c r="D64" s="252">
        <v>4</v>
      </c>
    </row>
    <row r="65" spans="1:11" ht="34.9" customHeight="1" x14ac:dyDescent="0.2">
      <c r="A65" s="310"/>
      <c r="B65" s="252"/>
      <c r="C65" s="252"/>
      <c r="D65" s="252"/>
      <c r="F65" s="1" t="e">
        <f>IF(#REF!="x",20,"")</f>
        <v>#REF!</v>
      </c>
      <c r="G65" s="1" t="e">
        <f>IF(#REF!="x",40,"")</f>
        <v>#REF!</v>
      </c>
      <c r="H65" s="1" t="e">
        <f>IF(#REF!="x",60,"")</f>
        <v>#REF!</v>
      </c>
      <c r="I65" s="1" t="e">
        <f>IF(#REF!="x",80,"")</f>
        <v>#REF!</v>
      </c>
      <c r="J65" s="1" t="e">
        <f>IF(#REF!="x",100,"")</f>
        <v>#REF!</v>
      </c>
      <c r="K65" s="1" t="e">
        <f>SUM(F65:J65)/$A$51*D64</f>
        <v>#REF!</v>
      </c>
    </row>
    <row r="66" spans="1:11" ht="34.9" customHeight="1" x14ac:dyDescent="0.2">
      <c r="A66" s="310">
        <v>7</v>
      </c>
      <c r="B66" s="252" t="s">
        <v>24</v>
      </c>
      <c r="C66" s="252" t="s">
        <v>56</v>
      </c>
      <c r="D66" s="252">
        <v>3.5</v>
      </c>
    </row>
    <row r="67" spans="1:11" ht="34.9" customHeight="1" x14ac:dyDescent="0.2">
      <c r="A67" s="310"/>
      <c r="B67" s="252"/>
      <c r="C67" s="252"/>
      <c r="D67" s="252"/>
      <c r="F67" s="1" t="e">
        <f>IF(#REF!="x",20,"")</f>
        <v>#REF!</v>
      </c>
      <c r="G67" s="1" t="e">
        <f>IF(#REF!="x",40,"")</f>
        <v>#REF!</v>
      </c>
      <c r="H67" s="1" t="e">
        <f>IF(#REF!="x",60,"")</f>
        <v>#REF!</v>
      </c>
      <c r="I67" s="1" t="e">
        <f>IF(#REF!="x",80,"")</f>
        <v>#REF!</v>
      </c>
      <c r="J67" s="1" t="e">
        <f>IF(#REF!="x",100,"")</f>
        <v>#REF!</v>
      </c>
      <c r="K67" s="1" t="e">
        <f>SUM(F67:J67)/$A$51*D66</f>
        <v>#REF!</v>
      </c>
    </row>
    <row r="68" spans="1:11" ht="34.9" customHeight="1" x14ac:dyDescent="0.2">
      <c r="A68" s="310">
        <v>8</v>
      </c>
      <c r="B68" s="252" t="s">
        <v>25</v>
      </c>
      <c r="C68" s="252" t="s">
        <v>57</v>
      </c>
      <c r="D68" s="252">
        <v>3.5</v>
      </c>
    </row>
    <row r="69" spans="1:11" ht="34.9" customHeight="1" x14ac:dyDescent="0.2">
      <c r="A69" s="310"/>
      <c r="B69" s="252"/>
      <c r="C69" s="252"/>
      <c r="D69" s="252"/>
      <c r="F69" s="1" t="e">
        <f>IF(#REF!="x",20,"")</f>
        <v>#REF!</v>
      </c>
      <c r="G69" s="1" t="e">
        <f>IF(#REF!="x",40,"")</f>
        <v>#REF!</v>
      </c>
      <c r="H69" s="1" t="e">
        <f>IF(#REF!="x",60,"")</f>
        <v>#REF!</v>
      </c>
      <c r="I69" s="1" t="e">
        <f>IF(#REF!="x",80,"")</f>
        <v>#REF!</v>
      </c>
      <c r="J69" s="1" t="e">
        <f>IF(#REF!="x",100,"")</f>
        <v>#REF!</v>
      </c>
      <c r="K69" s="1" t="e">
        <f>SUM(F69:J69)/$A$51*D68</f>
        <v>#REF!</v>
      </c>
    </row>
    <row r="70" spans="1:11" x14ac:dyDescent="0.2">
      <c r="A70" s="310" t="s">
        <v>11</v>
      </c>
      <c r="B70" s="253"/>
      <c r="C70" s="253"/>
      <c r="D70" s="12">
        <f>SUM(D54:D69)</f>
        <v>30</v>
      </c>
      <c r="K70" s="1" t="e">
        <f>SUM(K54:K69)</f>
        <v>#REF!</v>
      </c>
    </row>
    <row r="71" spans="1:11" x14ac:dyDescent="0.2">
      <c r="A71" s="16"/>
      <c r="B71" s="13"/>
      <c r="C71" s="13"/>
      <c r="D71" s="13"/>
    </row>
    <row r="72" spans="1:11" ht="94.9" customHeight="1" x14ac:dyDescent="0.2">
      <c r="A72" s="255" t="s">
        <v>52</v>
      </c>
      <c r="B72" s="255"/>
    </row>
    <row r="73" spans="1:11" ht="103.9" customHeight="1" x14ac:dyDescent="0.2">
      <c r="A73" s="255" t="s">
        <v>53</v>
      </c>
      <c r="B73" s="255"/>
    </row>
  </sheetData>
  <mergeCells count="58">
    <mergeCell ref="A72:B72"/>
    <mergeCell ref="A73:B73"/>
    <mergeCell ref="A70:C70"/>
    <mergeCell ref="A66:A67"/>
    <mergeCell ref="B66:B67"/>
    <mergeCell ref="C66:C67"/>
    <mergeCell ref="D66:D67"/>
    <mergeCell ref="A68:A69"/>
    <mergeCell ref="B68:B69"/>
    <mergeCell ref="C68:C69"/>
    <mergeCell ref="D68:D69"/>
    <mergeCell ref="A62:A63"/>
    <mergeCell ref="B62:B63"/>
    <mergeCell ref="C62:C63"/>
    <mergeCell ref="D62:D63"/>
    <mergeCell ref="A64:A65"/>
    <mergeCell ref="B64:B65"/>
    <mergeCell ref="C64:C65"/>
    <mergeCell ref="D64:D65"/>
    <mergeCell ref="A58:A59"/>
    <mergeCell ref="B58:B59"/>
    <mergeCell ref="C58:C59"/>
    <mergeCell ref="D58:D59"/>
    <mergeCell ref="A60:A61"/>
    <mergeCell ref="B60:B61"/>
    <mergeCell ref="C60:C61"/>
    <mergeCell ref="D60:D61"/>
    <mergeCell ref="A54:A55"/>
    <mergeCell ref="B54:B55"/>
    <mergeCell ref="C54:C55"/>
    <mergeCell ref="D54:D55"/>
    <mergeCell ref="A56:A57"/>
    <mergeCell ref="B56:B57"/>
    <mergeCell ref="C56:C57"/>
    <mergeCell ref="D56:D57"/>
    <mergeCell ref="A49:D49"/>
    <mergeCell ref="A50:D50"/>
    <mergeCell ref="A51:D51"/>
    <mergeCell ref="A52:B52"/>
    <mergeCell ref="A53:B53"/>
    <mergeCell ref="A29:B29"/>
    <mergeCell ref="A30:B30"/>
    <mergeCell ref="A48:C48"/>
    <mergeCell ref="A24:D24"/>
    <mergeCell ref="A25:D25"/>
    <mergeCell ref="A26:D26"/>
    <mergeCell ref="A27:D27"/>
    <mergeCell ref="A28:D28"/>
    <mergeCell ref="A23:C23"/>
    <mergeCell ref="A4:C4"/>
    <mergeCell ref="A5:D5"/>
    <mergeCell ref="A6:D6"/>
    <mergeCell ref="A7:D7"/>
    <mergeCell ref="A1:D1"/>
    <mergeCell ref="A2:D2"/>
    <mergeCell ref="A3:C3"/>
    <mergeCell ref="A8:B8"/>
    <mergeCell ref="A9:B9"/>
  </mergeCells>
  <conditionalFormatting sqref="D23">
    <cfRule type="cellIs" dxfId="27" priority="5" operator="notEqual">
      <formula>$A$7</formula>
    </cfRule>
    <cfRule type="cellIs" dxfId="26" priority="6" operator="equal">
      <formula>$A$7</formula>
    </cfRule>
  </conditionalFormatting>
  <conditionalFormatting sqref="D48">
    <cfRule type="cellIs" dxfId="25" priority="3" operator="notEqual">
      <formula>$A$28</formula>
    </cfRule>
    <cfRule type="cellIs" dxfId="24" priority="4" operator="equal">
      <formula>$A$28</formula>
    </cfRule>
  </conditionalFormatting>
  <conditionalFormatting sqref="D70">
    <cfRule type="cellIs" dxfId="23" priority="1" operator="notEqual">
      <formula>$A$28</formula>
    </cfRule>
    <cfRule type="cellIs" dxfId="22" priority="2" operator="equal">
      <formula>$A$28</formula>
    </cfRule>
  </conditionalFormatting>
  <pageMargins left="0.7" right="0.7" top="0.75" bottom="0.75" header="0.3" footer="0.3"/>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307C-0E74-468C-A8A9-8A9BFEBB4217}">
  <sheetPr>
    <pageSetUpPr fitToPage="1"/>
  </sheetPr>
  <dimension ref="A1:AA102"/>
  <sheetViews>
    <sheetView view="pageBreakPreview" topLeftCell="B49" zoomScale="80" zoomScaleNormal="60" zoomScaleSheetLayoutView="80" workbookViewId="0">
      <selection activeCell="C50" sqref="C50:H52"/>
    </sheetView>
  </sheetViews>
  <sheetFormatPr defaultColWidth="8.85546875" defaultRowHeight="15" x14ac:dyDescent="0.25"/>
  <cols>
    <col min="1" max="1" width="10.140625" style="72" hidden="1" customWidth="1"/>
    <col min="2" max="2" width="6.28515625" style="72" customWidth="1"/>
    <col min="3" max="3" width="49.140625" style="119" customWidth="1"/>
    <col min="4" max="4" width="59.85546875" style="119" customWidth="1"/>
    <col min="5" max="5" width="18.28515625" style="119" customWidth="1"/>
    <col min="6" max="6" width="5.42578125" style="118" customWidth="1"/>
    <col min="7" max="7" width="7" style="118" customWidth="1"/>
    <col min="8" max="8" width="5.42578125" style="118" customWidth="1"/>
    <col min="9" max="9" width="15.28515625" style="119" hidden="1" customWidth="1"/>
    <col min="10" max="10" width="14.5703125" style="119" hidden="1" customWidth="1"/>
    <col min="11" max="11" width="40" style="119" customWidth="1"/>
    <col min="12" max="12" width="11.85546875" style="72" customWidth="1"/>
    <col min="13" max="16" width="22.28515625" style="72" hidden="1" customWidth="1"/>
    <col min="17" max="17" width="24.140625" style="72" hidden="1" customWidth="1"/>
    <col min="18" max="18" width="5" style="72" hidden="1" customWidth="1"/>
    <col min="19" max="19" width="9.5703125" style="72" hidden="1" customWidth="1"/>
    <col min="20" max="20" width="27.28515625" style="72" customWidth="1"/>
    <col min="21" max="26" width="8.85546875" style="72" customWidth="1"/>
    <col min="27" max="27" width="25" style="72" customWidth="1"/>
    <col min="28" max="32" width="8.85546875" style="72" customWidth="1"/>
    <col min="33" max="16384" width="8.85546875" style="72"/>
  </cols>
  <sheetData>
    <row r="1" spans="1:27" ht="46.15" customHeight="1" x14ac:dyDescent="0.25">
      <c r="A1" s="166"/>
      <c r="B1" s="415" t="s">
        <v>191</v>
      </c>
      <c r="C1" s="416"/>
      <c r="D1" s="416"/>
      <c r="E1" s="416"/>
      <c r="F1" s="416"/>
      <c r="G1" s="416"/>
      <c r="H1" s="416"/>
      <c r="I1" s="416"/>
      <c r="J1" s="416"/>
      <c r="K1" s="416"/>
      <c r="L1" s="416"/>
      <c r="M1" s="416"/>
      <c r="N1" s="416"/>
      <c r="O1" s="416"/>
      <c r="P1" s="416"/>
      <c r="Q1" s="417"/>
      <c r="R1" s="166"/>
      <c r="S1" s="166"/>
      <c r="T1" s="111" t="s">
        <v>270</v>
      </c>
    </row>
    <row r="2" spans="1:27" ht="34.15" customHeight="1" x14ac:dyDescent="0.25">
      <c r="A2" s="166"/>
      <c r="B2" s="415" t="s">
        <v>246</v>
      </c>
      <c r="C2" s="416"/>
      <c r="D2" s="416"/>
      <c r="E2" s="416"/>
      <c r="F2" s="416"/>
      <c r="G2" s="416"/>
      <c r="H2" s="416"/>
      <c r="I2" s="416"/>
      <c r="J2" s="416"/>
      <c r="K2" s="416"/>
      <c r="L2" s="416"/>
      <c r="M2" s="416"/>
      <c r="N2" s="416"/>
      <c r="O2" s="416"/>
      <c r="P2" s="416"/>
      <c r="Q2" s="416"/>
      <c r="R2" s="417"/>
      <c r="S2" s="73"/>
      <c r="T2" s="74">
        <v>2026</v>
      </c>
    </row>
    <row r="3" spans="1:27" ht="31.9" customHeight="1" x14ac:dyDescent="0.25">
      <c r="A3" s="418" t="s">
        <v>193</v>
      </c>
      <c r="B3" s="418"/>
      <c r="C3" s="418"/>
      <c r="D3" s="418"/>
      <c r="E3" s="419" t="s">
        <v>247</v>
      </c>
      <c r="F3" s="420"/>
      <c r="G3" s="420"/>
      <c r="H3" s="420"/>
      <c r="I3" s="420"/>
      <c r="J3" s="420"/>
      <c r="K3" s="420"/>
      <c r="L3" s="420"/>
      <c r="M3" s="420"/>
      <c r="N3" s="420"/>
      <c r="O3" s="420"/>
      <c r="P3" s="420"/>
      <c r="Q3" s="420"/>
      <c r="R3" s="420"/>
      <c r="S3" s="420"/>
      <c r="T3" s="421"/>
    </row>
    <row r="4" spans="1:27" ht="31.9" customHeight="1" x14ac:dyDescent="0.25">
      <c r="A4" s="418" t="s">
        <v>192</v>
      </c>
      <c r="B4" s="418"/>
      <c r="C4" s="418"/>
      <c r="D4" s="418"/>
      <c r="E4" s="419" t="s">
        <v>253</v>
      </c>
      <c r="F4" s="420"/>
      <c r="G4" s="420"/>
      <c r="H4" s="420"/>
      <c r="I4" s="420"/>
      <c r="J4" s="420"/>
      <c r="K4" s="420"/>
      <c r="L4" s="420"/>
      <c r="M4" s="420"/>
      <c r="N4" s="420"/>
      <c r="O4" s="420"/>
      <c r="P4" s="420"/>
      <c r="Q4" s="420"/>
      <c r="R4" s="420"/>
      <c r="S4" s="420"/>
      <c r="T4" s="421"/>
    </row>
    <row r="5" spans="1:27" ht="45.6" customHeight="1" x14ac:dyDescent="0.25">
      <c r="A5" s="422" t="s">
        <v>9</v>
      </c>
      <c r="B5" s="422"/>
      <c r="C5" s="422"/>
      <c r="D5" s="422"/>
      <c r="E5" s="422"/>
      <c r="F5" s="422"/>
      <c r="G5" s="422"/>
      <c r="H5" s="422"/>
      <c r="I5" s="422"/>
      <c r="J5" s="422"/>
      <c r="K5" s="422"/>
      <c r="L5" s="422"/>
      <c r="M5" s="422"/>
      <c r="N5" s="422"/>
      <c r="O5" s="422"/>
      <c r="P5" s="422"/>
      <c r="Q5" s="422"/>
      <c r="R5" s="422"/>
      <c r="S5" s="422"/>
      <c r="T5" s="422"/>
    </row>
    <row r="6" spans="1:27" ht="35.450000000000003" customHeight="1" x14ac:dyDescent="0.25">
      <c r="A6" s="406" t="s">
        <v>134</v>
      </c>
      <c r="B6" s="406"/>
      <c r="C6" s="406"/>
      <c r="D6" s="406"/>
      <c r="E6" s="406"/>
      <c r="F6" s="406"/>
      <c r="G6" s="406"/>
      <c r="H6" s="406"/>
      <c r="I6" s="406"/>
      <c r="J6" s="406"/>
      <c r="K6" s="406"/>
      <c r="L6" s="406"/>
      <c r="M6" s="423" t="s">
        <v>122</v>
      </c>
      <c r="N6" s="423"/>
      <c r="O6" s="423"/>
      <c r="P6" s="423"/>
      <c r="Q6" s="423"/>
      <c r="R6" s="423"/>
      <c r="S6" s="423"/>
      <c r="T6" s="423" t="s">
        <v>7</v>
      </c>
    </row>
    <row r="7" spans="1:27" ht="39.6" customHeight="1" x14ac:dyDescent="0.25">
      <c r="A7" s="401">
        <v>40</v>
      </c>
      <c r="B7" s="401"/>
      <c r="C7" s="401"/>
      <c r="D7" s="401"/>
      <c r="E7" s="401"/>
      <c r="F7" s="401"/>
      <c r="G7" s="401"/>
      <c r="H7" s="401"/>
      <c r="I7" s="401"/>
      <c r="J7" s="401"/>
      <c r="K7" s="401"/>
      <c r="L7" s="401"/>
      <c r="M7" s="423"/>
      <c r="N7" s="423"/>
      <c r="O7" s="423"/>
      <c r="P7" s="423"/>
      <c r="Q7" s="423"/>
      <c r="R7" s="423"/>
      <c r="S7" s="423"/>
      <c r="T7" s="423"/>
    </row>
    <row r="8" spans="1:27" ht="43.15" customHeight="1" x14ac:dyDescent="0.25">
      <c r="A8" s="424"/>
      <c r="B8" s="424" t="s">
        <v>209</v>
      </c>
      <c r="C8" s="75" t="s">
        <v>168</v>
      </c>
      <c r="D8" s="75" t="s">
        <v>124</v>
      </c>
      <c r="E8" s="75" t="s">
        <v>125</v>
      </c>
      <c r="F8" s="410" t="s">
        <v>153</v>
      </c>
      <c r="G8" s="410"/>
      <c r="H8" s="410"/>
      <c r="I8" s="410" t="s">
        <v>126</v>
      </c>
      <c r="J8" s="410" t="s">
        <v>127</v>
      </c>
      <c r="K8" s="410" t="s">
        <v>128</v>
      </c>
      <c r="L8" s="410" t="s">
        <v>129</v>
      </c>
      <c r="M8" s="76" t="s">
        <v>163</v>
      </c>
      <c r="N8" s="76" t="s">
        <v>160</v>
      </c>
      <c r="O8" s="76" t="s">
        <v>157</v>
      </c>
      <c r="P8" s="76" t="s">
        <v>158</v>
      </c>
      <c r="Q8" s="76" t="s">
        <v>159</v>
      </c>
      <c r="R8" s="76"/>
      <c r="S8" s="76"/>
      <c r="T8" s="423"/>
    </row>
    <row r="9" spans="1:27" ht="74.45" customHeight="1" x14ac:dyDescent="0.25">
      <c r="A9" s="424"/>
      <c r="B9" s="424"/>
      <c r="C9" s="75" t="s">
        <v>170</v>
      </c>
      <c r="D9" s="75" t="s">
        <v>130</v>
      </c>
      <c r="E9" s="75" t="s">
        <v>131</v>
      </c>
      <c r="F9" s="77" t="s">
        <v>96</v>
      </c>
      <c r="G9" s="77" t="s">
        <v>97</v>
      </c>
      <c r="H9" s="77" t="s">
        <v>210</v>
      </c>
      <c r="I9" s="410"/>
      <c r="J9" s="410"/>
      <c r="K9" s="410"/>
      <c r="L9" s="410"/>
      <c r="M9" s="76">
        <v>0</v>
      </c>
      <c r="N9" s="76" t="s">
        <v>180</v>
      </c>
      <c r="O9" s="76" t="s">
        <v>181</v>
      </c>
      <c r="P9" s="76" t="s">
        <v>182</v>
      </c>
      <c r="Q9" s="76" t="s">
        <v>183</v>
      </c>
      <c r="R9" s="76"/>
      <c r="S9" s="76"/>
      <c r="T9" s="423"/>
    </row>
    <row r="10" spans="1:27" ht="34.15" customHeight="1" x14ac:dyDescent="0.25">
      <c r="A10" s="78"/>
      <c r="B10" s="411">
        <v>1</v>
      </c>
      <c r="C10" s="384" t="s">
        <v>225</v>
      </c>
      <c r="D10" s="80" t="s">
        <v>226</v>
      </c>
      <c r="E10" s="187"/>
      <c r="F10" s="187">
        <v>8</v>
      </c>
      <c r="G10" s="187">
        <v>5</v>
      </c>
      <c r="H10" s="187">
        <v>7</v>
      </c>
      <c r="I10" s="81">
        <f t="shared" ref="I10:I36" si="0">SUM(F10:H10)</f>
        <v>20</v>
      </c>
      <c r="J10" s="82">
        <f>I10/$I$37</f>
        <v>0.10471204188481675</v>
      </c>
      <c r="K10" s="83"/>
      <c r="L10" s="167">
        <f t="shared" ref="L10:L36" si="1">$J10*$A$7</f>
        <v>4.1884816753926701</v>
      </c>
      <c r="M10" s="85"/>
      <c r="N10" s="85"/>
      <c r="O10" s="85"/>
      <c r="P10" s="85"/>
      <c r="Q10" s="85"/>
      <c r="R10" s="85"/>
      <c r="S10" s="85"/>
      <c r="T10" s="384"/>
      <c r="U10" s="72" t="str">
        <f>IF(M10&gt;0,M10,"")</f>
        <v/>
      </c>
      <c r="V10" s="72" t="str">
        <f t="shared" ref="V10:Z25" si="2">IF(N10&gt;0,N10,"")</f>
        <v/>
      </c>
      <c r="W10" s="72" t="str">
        <f t="shared" si="2"/>
        <v/>
      </c>
      <c r="X10" s="72" t="str">
        <f t="shared" si="2"/>
        <v/>
      </c>
      <c r="Y10" s="72" t="str">
        <f t="shared" si="2"/>
        <v/>
      </c>
      <c r="Z10" s="72" t="str">
        <f t="shared" si="2"/>
        <v/>
      </c>
      <c r="AA10" s="87">
        <f t="shared" ref="AA10:AA36" si="3">SUM(U10:Y10)/$A$7*L10</f>
        <v>0</v>
      </c>
    </row>
    <row r="11" spans="1:27" ht="34.15" customHeight="1" x14ac:dyDescent="0.25">
      <c r="A11" s="78"/>
      <c r="B11" s="412"/>
      <c r="C11" s="414"/>
      <c r="D11" s="80" t="s">
        <v>227</v>
      </c>
      <c r="E11" s="187"/>
      <c r="F11" s="187">
        <v>9</v>
      </c>
      <c r="G11" s="187">
        <v>7</v>
      </c>
      <c r="H11" s="187">
        <v>8</v>
      </c>
      <c r="I11" s="81">
        <f t="shared" si="0"/>
        <v>24</v>
      </c>
      <c r="J11" s="82">
        <f t="shared" ref="J11:J36" si="4">I11/$I$37</f>
        <v>0.1256544502617801</v>
      </c>
      <c r="K11" s="83"/>
      <c r="L11" s="167">
        <f t="shared" si="1"/>
        <v>5.0261780104712042</v>
      </c>
      <c r="M11" s="85"/>
      <c r="N11" s="85"/>
      <c r="O11" s="85"/>
      <c r="P11" s="85"/>
      <c r="Q11" s="85"/>
      <c r="R11" s="85"/>
      <c r="S11" s="85"/>
      <c r="T11" s="414"/>
      <c r="U11" s="72" t="str">
        <f t="shared" ref="U11:Z36" si="5">IF(M11&gt;0,M11,"")</f>
        <v/>
      </c>
      <c r="V11" s="72" t="str">
        <f t="shared" si="2"/>
        <v/>
      </c>
      <c r="W11" s="72" t="str">
        <f t="shared" si="2"/>
        <v/>
      </c>
      <c r="X11" s="72" t="str">
        <f t="shared" si="2"/>
        <v/>
      </c>
      <c r="Y11" s="72" t="str">
        <f t="shared" si="2"/>
        <v/>
      </c>
      <c r="Z11" s="72" t="str">
        <f t="shared" si="2"/>
        <v/>
      </c>
      <c r="AA11" s="87">
        <f t="shared" si="3"/>
        <v>0</v>
      </c>
    </row>
    <row r="12" spans="1:27" ht="40.9" customHeight="1" x14ac:dyDescent="0.25">
      <c r="A12" s="78"/>
      <c r="B12" s="413"/>
      <c r="C12" s="414"/>
      <c r="D12" s="80" t="s">
        <v>228</v>
      </c>
      <c r="E12" s="187"/>
      <c r="F12" s="187">
        <v>8</v>
      </c>
      <c r="G12" s="187">
        <v>5</v>
      </c>
      <c r="H12" s="187">
        <v>7</v>
      </c>
      <c r="I12" s="81">
        <f t="shared" si="0"/>
        <v>20</v>
      </c>
      <c r="J12" s="82">
        <f t="shared" si="4"/>
        <v>0.10471204188481675</v>
      </c>
      <c r="K12" s="80"/>
      <c r="L12" s="167">
        <f t="shared" si="1"/>
        <v>4.1884816753926701</v>
      </c>
      <c r="M12" s="85"/>
      <c r="N12" s="85"/>
      <c r="O12" s="85"/>
      <c r="P12" s="85"/>
      <c r="Q12" s="85"/>
      <c r="R12" s="85"/>
      <c r="S12" s="85"/>
      <c r="T12" s="385"/>
      <c r="U12" s="72" t="str">
        <f t="shared" si="5"/>
        <v/>
      </c>
      <c r="V12" s="72" t="str">
        <f t="shared" si="2"/>
        <v/>
      </c>
      <c r="W12" s="72" t="str">
        <f t="shared" si="2"/>
        <v/>
      </c>
      <c r="X12" s="72" t="str">
        <f t="shared" si="2"/>
        <v/>
      </c>
      <c r="Y12" s="72" t="str">
        <f t="shared" si="2"/>
        <v/>
      </c>
      <c r="Z12" s="72" t="str">
        <f t="shared" si="2"/>
        <v/>
      </c>
      <c r="AA12" s="87">
        <f t="shared" si="3"/>
        <v>0</v>
      </c>
    </row>
    <row r="13" spans="1:27" ht="30.6" customHeight="1" x14ac:dyDescent="0.25">
      <c r="A13" s="78"/>
      <c r="B13" s="411">
        <v>2</v>
      </c>
      <c r="C13" s="384" t="s">
        <v>229</v>
      </c>
      <c r="D13" s="80" t="s">
        <v>230</v>
      </c>
      <c r="E13" s="187"/>
      <c r="F13" s="187">
        <v>9</v>
      </c>
      <c r="G13" s="187">
        <v>8</v>
      </c>
      <c r="H13" s="187">
        <v>8</v>
      </c>
      <c r="I13" s="81">
        <f t="shared" si="0"/>
        <v>25</v>
      </c>
      <c r="J13" s="82">
        <f t="shared" si="4"/>
        <v>0.13089005235602094</v>
      </c>
      <c r="K13" s="80"/>
      <c r="L13" s="167">
        <f t="shared" si="1"/>
        <v>5.2356020942408374</v>
      </c>
      <c r="M13" s="85"/>
      <c r="N13" s="85"/>
      <c r="O13" s="85"/>
      <c r="P13" s="85"/>
      <c r="Q13" s="85"/>
      <c r="R13" s="85"/>
      <c r="S13" s="85"/>
      <c r="T13" s="384"/>
      <c r="U13" s="72" t="str">
        <f t="shared" si="5"/>
        <v/>
      </c>
      <c r="V13" s="72" t="str">
        <f t="shared" si="2"/>
        <v/>
      </c>
      <c r="W13" s="72" t="str">
        <f t="shared" si="2"/>
        <v/>
      </c>
      <c r="X13" s="72" t="str">
        <f t="shared" si="2"/>
        <v/>
      </c>
      <c r="Y13" s="72" t="str">
        <f t="shared" si="2"/>
        <v/>
      </c>
      <c r="Z13" s="72" t="str">
        <f t="shared" si="2"/>
        <v/>
      </c>
      <c r="AA13" s="87">
        <f t="shared" si="3"/>
        <v>0</v>
      </c>
    </row>
    <row r="14" spans="1:27" ht="33" customHeight="1" x14ac:dyDescent="0.25">
      <c r="A14" s="78"/>
      <c r="B14" s="412"/>
      <c r="C14" s="414"/>
      <c r="D14" s="80" t="s">
        <v>231</v>
      </c>
      <c r="E14" s="187"/>
      <c r="F14" s="187">
        <v>7</v>
      </c>
      <c r="G14" s="187">
        <v>4</v>
      </c>
      <c r="H14" s="187">
        <v>6</v>
      </c>
      <c r="I14" s="81">
        <f t="shared" si="0"/>
        <v>17</v>
      </c>
      <c r="J14" s="82">
        <f t="shared" si="4"/>
        <v>8.9005235602094238E-2</v>
      </c>
      <c r="K14" s="80"/>
      <c r="L14" s="167">
        <f t="shared" si="1"/>
        <v>3.5602094240837694</v>
      </c>
      <c r="M14" s="85"/>
      <c r="N14" s="85"/>
      <c r="O14" s="85"/>
      <c r="P14" s="85"/>
      <c r="Q14" s="85"/>
      <c r="R14" s="85"/>
      <c r="S14" s="85"/>
      <c r="T14" s="414"/>
      <c r="U14" s="72" t="str">
        <f t="shared" si="5"/>
        <v/>
      </c>
      <c r="V14" s="72" t="str">
        <f t="shared" si="2"/>
        <v/>
      </c>
      <c r="W14" s="72" t="str">
        <f t="shared" si="2"/>
        <v/>
      </c>
      <c r="X14" s="72" t="str">
        <f t="shared" si="2"/>
        <v/>
      </c>
      <c r="Y14" s="72" t="str">
        <f t="shared" si="2"/>
        <v/>
      </c>
      <c r="Z14" s="72" t="str">
        <f t="shared" si="2"/>
        <v/>
      </c>
      <c r="AA14" s="87">
        <f t="shared" si="3"/>
        <v>0</v>
      </c>
    </row>
    <row r="15" spans="1:27" ht="36" customHeight="1" x14ac:dyDescent="0.25">
      <c r="A15" s="78"/>
      <c r="B15" s="412"/>
      <c r="C15" s="414"/>
      <c r="D15" s="80" t="s">
        <v>232</v>
      </c>
      <c r="E15" s="187"/>
      <c r="F15" s="187">
        <v>8</v>
      </c>
      <c r="G15" s="187">
        <v>4</v>
      </c>
      <c r="H15" s="187">
        <v>7</v>
      </c>
      <c r="I15" s="81">
        <f t="shared" si="0"/>
        <v>19</v>
      </c>
      <c r="J15" s="82">
        <f t="shared" si="4"/>
        <v>9.947643979057591E-2</v>
      </c>
      <c r="K15" s="80"/>
      <c r="L15" s="167">
        <f t="shared" si="1"/>
        <v>3.9790575916230364</v>
      </c>
      <c r="M15" s="85"/>
      <c r="N15" s="85"/>
      <c r="O15" s="85"/>
      <c r="P15" s="85"/>
      <c r="Q15" s="85"/>
      <c r="R15" s="85"/>
      <c r="S15" s="85"/>
      <c r="T15" s="414"/>
      <c r="U15" s="72" t="str">
        <f t="shared" si="5"/>
        <v/>
      </c>
      <c r="V15" s="72" t="str">
        <f t="shared" si="2"/>
        <v/>
      </c>
      <c r="W15" s="72" t="str">
        <f t="shared" si="2"/>
        <v/>
      </c>
      <c r="X15" s="72" t="str">
        <f t="shared" si="2"/>
        <v/>
      </c>
      <c r="Y15" s="72" t="str">
        <f t="shared" si="2"/>
        <v/>
      </c>
      <c r="Z15" s="72" t="str">
        <f t="shared" si="2"/>
        <v/>
      </c>
      <c r="AA15" s="87">
        <f t="shared" si="3"/>
        <v>0</v>
      </c>
    </row>
    <row r="16" spans="1:27" ht="43.9" customHeight="1" x14ac:dyDescent="0.25">
      <c r="A16" s="78"/>
      <c r="B16" s="413"/>
      <c r="C16" s="385"/>
      <c r="D16" s="80" t="s">
        <v>233</v>
      </c>
      <c r="E16" s="187"/>
      <c r="F16" s="187">
        <v>9</v>
      </c>
      <c r="G16" s="187">
        <v>8</v>
      </c>
      <c r="H16" s="187">
        <v>7</v>
      </c>
      <c r="I16" s="81">
        <f t="shared" si="0"/>
        <v>24</v>
      </c>
      <c r="J16" s="82">
        <f t="shared" si="4"/>
        <v>0.1256544502617801</v>
      </c>
      <c r="K16" s="80"/>
      <c r="L16" s="84">
        <f t="shared" si="1"/>
        <v>5.0261780104712042</v>
      </c>
      <c r="M16" s="85"/>
      <c r="N16" s="85"/>
      <c r="O16" s="85"/>
      <c r="P16" s="85"/>
      <c r="Q16" s="85"/>
      <c r="R16" s="85"/>
      <c r="S16" s="85"/>
      <c r="T16" s="385"/>
      <c r="U16" s="72" t="str">
        <f t="shared" si="5"/>
        <v/>
      </c>
      <c r="V16" s="72" t="str">
        <f t="shared" si="2"/>
        <v/>
      </c>
      <c r="W16" s="72" t="str">
        <f t="shared" si="2"/>
        <v/>
      </c>
      <c r="X16" s="72" t="str">
        <f t="shared" si="2"/>
        <v/>
      </c>
      <c r="Y16" s="72" t="str">
        <f t="shared" si="2"/>
        <v/>
      </c>
      <c r="Z16" s="72" t="str">
        <f t="shared" si="2"/>
        <v/>
      </c>
      <c r="AA16" s="87">
        <f t="shared" si="3"/>
        <v>0</v>
      </c>
    </row>
    <row r="17" spans="1:27" ht="43.9" customHeight="1" x14ac:dyDescent="0.25">
      <c r="A17" s="78"/>
      <c r="B17" s="79">
        <v>3</v>
      </c>
      <c r="C17" s="86" t="s">
        <v>236</v>
      </c>
      <c r="D17" s="80" t="s">
        <v>237</v>
      </c>
      <c r="E17" s="81"/>
      <c r="F17" s="187">
        <v>8</v>
      </c>
      <c r="G17" s="187">
        <v>6</v>
      </c>
      <c r="H17" s="187">
        <v>7</v>
      </c>
      <c r="I17" s="81">
        <f t="shared" si="0"/>
        <v>21</v>
      </c>
      <c r="J17" s="82">
        <f t="shared" si="4"/>
        <v>0.1099476439790576</v>
      </c>
      <c r="K17" s="80"/>
      <c r="L17" s="84">
        <f t="shared" si="1"/>
        <v>4.3979057591623043</v>
      </c>
      <c r="M17" s="85"/>
      <c r="N17" s="85"/>
      <c r="O17" s="85"/>
      <c r="P17" s="85"/>
      <c r="Q17" s="85"/>
      <c r="R17" s="85"/>
      <c r="S17" s="85"/>
      <c r="T17" s="86"/>
      <c r="U17" s="72" t="str">
        <f t="shared" si="5"/>
        <v/>
      </c>
      <c r="V17" s="72" t="str">
        <f t="shared" si="2"/>
        <v/>
      </c>
      <c r="W17" s="72" t="str">
        <f t="shared" si="2"/>
        <v/>
      </c>
      <c r="X17" s="72" t="str">
        <f t="shared" si="2"/>
        <v/>
      </c>
      <c r="Y17" s="72" t="str">
        <f t="shared" si="2"/>
        <v/>
      </c>
      <c r="Z17" s="72" t="str">
        <f t="shared" si="2"/>
        <v/>
      </c>
      <c r="AA17" s="87">
        <f t="shared" si="3"/>
        <v>0</v>
      </c>
    </row>
    <row r="18" spans="1:27" ht="45" x14ac:dyDescent="0.25">
      <c r="A18" s="78"/>
      <c r="B18" s="79">
        <v>4</v>
      </c>
      <c r="C18" s="86" t="s">
        <v>243</v>
      </c>
      <c r="D18" s="80" t="s">
        <v>244</v>
      </c>
      <c r="E18" s="80"/>
      <c r="F18" s="187">
        <v>8</v>
      </c>
      <c r="G18" s="187">
        <v>6</v>
      </c>
      <c r="H18" s="187">
        <v>7</v>
      </c>
      <c r="I18" s="81">
        <f t="shared" si="0"/>
        <v>21</v>
      </c>
      <c r="J18" s="82">
        <f t="shared" si="4"/>
        <v>0.1099476439790576</v>
      </c>
      <c r="K18" s="80"/>
      <c r="L18" s="84">
        <f t="shared" si="1"/>
        <v>4.3979057591623043</v>
      </c>
      <c r="M18" s="85"/>
      <c r="N18" s="85"/>
      <c r="O18" s="85"/>
      <c r="P18" s="85"/>
      <c r="Q18" s="85"/>
      <c r="R18" s="85"/>
      <c r="S18" s="85"/>
      <c r="T18" s="86"/>
      <c r="U18" s="72" t="str">
        <f t="shared" si="5"/>
        <v/>
      </c>
      <c r="V18" s="72" t="str">
        <f t="shared" si="2"/>
        <v/>
      </c>
      <c r="W18" s="72" t="str">
        <f t="shared" si="2"/>
        <v/>
      </c>
      <c r="X18" s="72" t="str">
        <f t="shared" si="2"/>
        <v/>
      </c>
      <c r="Y18" s="72" t="str">
        <f t="shared" si="2"/>
        <v/>
      </c>
      <c r="Z18" s="72" t="str">
        <f t="shared" si="2"/>
        <v/>
      </c>
      <c r="AA18" s="87">
        <f t="shared" si="3"/>
        <v>0</v>
      </c>
    </row>
    <row r="19" spans="1:27" ht="49.15" customHeight="1" x14ac:dyDescent="0.25">
      <c r="A19" s="78"/>
      <c r="B19" s="79">
        <v>5</v>
      </c>
      <c r="C19" s="86" t="s">
        <v>234</v>
      </c>
      <c r="D19" s="80" t="s">
        <v>235</v>
      </c>
      <c r="E19" s="80"/>
      <c r="F19" s="185"/>
      <c r="G19" s="185"/>
      <c r="H19" s="185"/>
      <c r="I19" s="81">
        <f t="shared" si="0"/>
        <v>0</v>
      </c>
      <c r="J19" s="82">
        <f t="shared" si="4"/>
        <v>0</v>
      </c>
      <c r="K19" s="80"/>
      <c r="L19" s="84">
        <f t="shared" si="1"/>
        <v>0</v>
      </c>
      <c r="M19" s="85"/>
      <c r="N19" s="85"/>
      <c r="O19" s="85"/>
      <c r="P19" s="85"/>
      <c r="Q19" s="85"/>
      <c r="R19" s="85"/>
      <c r="S19" s="85"/>
      <c r="T19" s="86"/>
      <c r="U19" s="72" t="str">
        <f t="shared" si="5"/>
        <v/>
      </c>
      <c r="V19" s="72" t="str">
        <f t="shared" si="2"/>
        <v/>
      </c>
      <c r="W19" s="72" t="str">
        <f t="shared" si="2"/>
        <v/>
      </c>
      <c r="X19" s="72" t="str">
        <f t="shared" si="2"/>
        <v/>
      </c>
      <c r="Y19" s="72" t="str">
        <f t="shared" si="2"/>
        <v/>
      </c>
      <c r="Z19" s="72" t="str">
        <f t="shared" si="2"/>
        <v/>
      </c>
      <c r="AA19" s="87">
        <f t="shared" si="3"/>
        <v>0</v>
      </c>
    </row>
    <row r="20" spans="1:27" ht="42.6" hidden="1" customHeight="1" x14ac:dyDescent="0.25">
      <c r="A20" s="78"/>
      <c r="B20" s="79">
        <v>6</v>
      </c>
      <c r="C20" s="86"/>
      <c r="D20" s="80"/>
      <c r="E20" s="80"/>
      <c r="F20" s="185"/>
      <c r="G20" s="185"/>
      <c r="H20" s="185"/>
      <c r="I20" s="81">
        <f t="shared" si="0"/>
        <v>0</v>
      </c>
      <c r="J20" s="82">
        <f t="shared" si="4"/>
        <v>0</v>
      </c>
      <c r="K20" s="80"/>
      <c r="L20" s="84">
        <f t="shared" si="1"/>
        <v>0</v>
      </c>
      <c r="M20" s="85"/>
      <c r="N20" s="85"/>
      <c r="O20" s="85"/>
      <c r="P20" s="85"/>
      <c r="Q20" s="85"/>
      <c r="R20" s="85"/>
      <c r="S20" s="85"/>
      <c r="T20" s="86"/>
      <c r="U20" s="72" t="str">
        <f t="shared" si="5"/>
        <v/>
      </c>
      <c r="V20" s="72" t="str">
        <f t="shared" si="2"/>
        <v/>
      </c>
      <c r="W20" s="72" t="str">
        <f t="shared" si="2"/>
        <v/>
      </c>
      <c r="X20" s="72" t="str">
        <f t="shared" si="2"/>
        <v/>
      </c>
      <c r="Y20" s="72" t="str">
        <f t="shared" si="2"/>
        <v/>
      </c>
      <c r="Z20" s="72" t="str">
        <f t="shared" si="2"/>
        <v/>
      </c>
      <c r="AA20" s="87">
        <f t="shared" si="3"/>
        <v>0</v>
      </c>
    </row>
    <row r="21" spans="1:27" hidden="1" x14ac:dyDescent="0.25">
      <c r="A21" s="78"/>
      <c r="B21" s="79"/>
      <c r="C21" s="80"/>
      <c r="D21" s="80"/>
      <c r="E21" s="80"/>
      <c r="F21" s="81"/>
      <c r="G21" s="81"/>
      <c r="H21" s="81"/>
      <c r="I21" s="81">
        <f t="shared" si="0"/>
        <v>0</v>
      </c>
      <c r="J21" s="82">
        <f t="shared" si="4"/>
        <v>0</v>
      </c>
      <c r="K21" s="80"/>
      <c r="L21" s="84">
        <f t="shared" si="1"/>
        <v>0</v>
      </c>
      <c r="M21" s="85"/>
      <c r="N21" s="85"/>
      <c r="O21" s="85"/>
      <c r="P21" s="85"/>
      <c r="Q21" s="85"/>
      <c r="R21" s="85"/>
      <c r="S21" s="85"/>
      <c r="T21" s="86"/>
      <c r="U21" s="72" t="str">
        <f t="shared" si="5"/>
        <v/>
      </c>
      <c r="V21" s="72" t="str">
        <f t="shared" si="2"/>
        <v/>
      </c>
      <c r="W21" s="72" t="str">
        <f t="shared" si="2"/>
        <v/>
      </c>
      <c r="X21" s="72" t="str">
        <f t="shared" si="2"/>
        <v/>
      </c>
      <c r="Y21" s="72" t="str">
        <f t="shared" si="2"/>
        <v/>
      </c>
      <c r="Z21" s="72" t="str">
        <f t="shared" si="2"/>
        <v/>
      </c>
      <c r="AA21" s="87">
        <f t="shared" si="3"/>
        <v>0</v>
      </c>
    </row>
    <row r="22" spans="1:27" hidden="1" x14ac:dyDescent="0.25">
      <c r="A22" s="78"/>
      <c r="B22" s="79"/>
      <c r="C22" s="80"/>
      <c r="D22" s="80"/>
      <c r="E22" s="80"/>
      <c r="F22" s="81"/>
      <c r="G22" s="81"/>
      <c r="H22" s="81"/>
      <c r="I22" s="81">
        <f t="shared" si="0"/>
        <v>0</v>
      </c>
      <c r="J22" s="82">
        <f t="shared" si="4"/>
        <v>0</v>
      </c>
      <c r="K22" s="80"/>
      <c r="L22" s="84">
        <f t="shared" si="1"/>
        <v>0</v>
      </c>
      <c r="M22" s="85"/>
      <c r="N22" s="85"/>
      <c r="O22" s="85"/>
      <c r="P22" s="85"/>
      <c r="Q22" s="85"/>
      <c r="R22" s="85"/>
      <c r="S22" s="85"/>
      <c r="T22" s="86"/>
      <c r="U22" s="72" t="str">
        <f t="shared" si="5"/>
        <v/>
      </c>
      <c r="V22" s="72" t="str">
        <f t="shared" si="2"/>
        <v/>
      </c>
      <c r="W22" s="72" t="str">
        <f t="shared" si="2"/>
        <v/>
      </c>
      <c r="X22" s="72" t="str">
        <f t="shared" si="2"/>
        <v/>
      </c>
      <c r="Y22" s="72" t="str">
        <f t="shared" si="2"/>
        <v/>
      </c>
      <c r="Z22" s="72" t="str">
        <f t="shared" si="2"/>
        <v/>
      </c>
      <c r="AA22" s="87">
        <f t="shared" si="3"/>
        <v>0</v>
      </c>
    </row>
    <row r="23" spans="1:27" hidden="1" x14ac:dyDescent="0.25">
      <c r="A23" s="78"/>
      <c r="B23" s="79"/>
      <c r="C23" s="80"/>
      <c r="D23" s="80"/>
      <c r="E23" s="80"/>
      <c r="F23" s="81"/>
      <c r="G23" s="81"/>
      <c r="H23" s="81"/>
      <c r="I23" s="81">
        <f t="shared" si="0"/>
        <v>0</v>
      </c>
      <c r="J23" s="82">
        <f t="shared" si="4"/>
        <v>0</v>
      </c>
      <c r="K23" s="80"/>
      <c r="L23" s="84">
        <f t="shared" si="1"/>
        <v>0</v>
      </c>
      <c r="M23" s="85"/>
      <c r="N23" s="85"/>
      <c r="O23" s="85"/>
      <c r="P23" s="85"/>
      <c r="Q23" s="85"/>
      <c r="R23" s="85"/>
      <c r="S23" s="85"/>
      <c r="T23" s="86"/>
      <c r="U23" s="72" t="str">
        <f t="shared" si="5"/>
        <v/>
      </c>
      <c r="V23" s="72" t="str">
        <f t="shared" si="2"/>
        <v/>
      </c>
      <c r="W23" s="72" t="str">
        <f t="shared" si="2"/>
        <v/>
      </c>
      <c r="X23" s="72" t="str">
        <f t="shared" si="2"/>
        <v/>
      </c>
      <c r="Y23" s="72" t="str">
        <f t="shared" si="2"/>
        <v/>
      </c>
      <c r="Z23" s="72" t="str">
        <f t="shared" si="2"/>
        <v/>
      </c>
      <c r="AA23" s="87">
        <f t="shared" si="3"/>
        <v>0</v>
      </c>
    </row>
    <row r="24" spans="1:27" hidden="1" x14ac:dyDescent="0.25">
      <c r="A24" s="78"/>
      <c r="B24" s="79"/>
      <c r="C24" s="80"/>
      <c r="D24" s="80"/>
      <c r="E24" s="80"/>
      <c r="F24" s="81"/>
      <c r="G24" s="81"/>
      <c r="H24" s="81"/>
      <c r="I24" s="81">
        <f t="shared" si="0"/>
        <v>0</v>
      </c>
      <c r="J24" s="82">
        <f t="shared" si="4"/>
        <v>0</v>
      </c>
      <c r="K24" s="80"/>
      <c r="L24" s="84">
        <f t="shared" si="1"/>
        <v>0</v>
      </c>
      <c r="M24" s="85"/>
      <c r="N24" s="85"/>
      <c r="O24" s="85"/>
      <c r="P24" s="85"/>
      <c r="Q24" s="85"/>
      <c r="R24" s="85"/>
      <c r="S24" s="85"/>
      <c r="T24" s="86"/>
      <c r="U24" s="72" t="str">
        <f t="shared" si="5"/>
        <v/>
      </c>
      <c r="V24" s="72" t="str">
        <f t="shared" si="2"/>
        <v/>
      </c>
      <c r="W24" s="72" t="str">
        <f t="shared" si="2"/>
        <v/>
      </c>
      <c r="X24" s="72" t="str">
        <f t="shared" si="2"/>
        <v/>
      </c>
      <c r="Y24" s="72" t="str">
        <f t="shared" si="2"/>
        <v/>
      </c>
      <c r="Z24" s="72" t="str">
        <f t="shared" si="2"/>
        <v/>
      </c>
      <c r="AA24" s="87">
        <f t="shared" si="3"/>
        <v>0</v>
      </c>
    </row>
    <row r="25" spans="1:27" hidden="1" x14ac:dyDescent="0.25">
      <c r="A25" s="78"/>
      <c r="B25" s="79"/>
      <c r="C25" s="80"/>
      <c r="D25" s="80"/>
      <c r="E25" s="80"/>
      <c r="F25" s="81"/>
      <c r="G25" s="81"/>
      <c r="H25" s="81"/>
      <c r="I25" s="81">
        <f t="shared" si="0"/>
        <v>0</v>
      </c>
      <c r="J25" s="82">
        <f t="shared" si="4"/>
        <v>0</v>
      </c>
      <c r="K25" s="80"/>
      <c r="L25" s="84">
        <f t="shared" si="1"/>
        <v>0</v>
      </c>
      <c r="M25" s="85"/>
      <c r="N25" s="85"/>
      <c r="O25" s="85"/>
      <c r="P25" s="85"/>
      <c r="Q25" s="85"/>
      <c r="R25" s="85"/>
      <c r="S25" s="85"/>
      <c r="T25" s="86"/>
      <c r="U25" s="72" t="str">
        <f t="shared" si="5"/>
        <v/>
      </c>
      <c r="V25" s="72" t="str">
        <f t="shared" si="2"/>
        <v/>
      </c>
      <c r="W25" s="72" t="str">
        <f t="shared" si="2"/>
        <v/>
      </c>
      <c r="X25" s="72" t="str">
        <f t="shared" si="2"/>
        <v/>
      </c>
      <c r="Y25" s="72" t="str">
        <f t="shared" si="2"/>
        <v/>
      </c>
      <c r="Z25" s="72" t="str">
        <f t="shared" si="2"/>
        <v/>
      </c>
      <c r="AA25" s="87">
        <f t="shared" si="3"/>
        <v>0</v>
      </c>
    </row>
    <row r="26" spans="1:27" hidden="1" x14ac:dyDescent="0.25">
      <c r="A26" s="78"/>
      <c r="B26" s="79"/>
      <c r="C26" s="80"/>
      <c r="D26" s="80"/>
      <c r="E26" s="80"/>
      <c r="F26" s="81"/>
      <c r="G26" s="81"/>
      <c r="H26" s="81"/>
      <c r="I26" s="81">
        <f t="shared" si="0"/>
        <v>0</v>
      </c>
      <c r="J26" s="82">
        <f t="shared" si="4"/>
        <v>0</v>
      </c>
      <c r="K26" s="80"/>
      <c r="L26" s="84">
        <f t="shared" si="1"/>
        <v>0</v>
      </c>
      <c r="M26" s="85"/>
      <c r="N26" s="85"/>
      <c r="O26" s="85"/>
      <c r="P26" s="85"/>
      <c r="Q26" s="85"/>
      <c r="R26" s="85"/>
      <c r="S26" s="85"/>
      <c r="T26" s="86"/>
      <c r="U26" s="72" t="str">
        <f t="shared" si="5"/>
        <v/>
      </c>
      <c r="V26" s="72" t="str">
        <f t="shared" si="5"/>
        <v/>
      </c>
      <c r="W26" s="72" t="str">
        <f t="shared" si="5"/>
        <v/>
      </c>
      <c r="X26" s="72" t="str">
        <f t="shared" si="5"/>
        <v/>
      </c>
      <c r="Y26" s="72" t="str">
        <f t="shared" si="5"/>
        <v/>
      </c>
      <c r="Z26" s="72" t="str">
        <f t="shared" si="5"/>
        <v/>
      </c>
      <c r="AA26" s="87">
        <f t="shared" si="3"/>
        <v>0</v>
      </c>
    </row>
    <row r="27" spans="1:27" hidden="1" x14ac:dyDescent="0.25">
      <c r="A27" s="78"/>
      <c r="B27" s="79"/>
      <c r="C27" s="80"/>
      <c r="D27" s="80"/>
      <c r="E27" s="80"/>
      <c r="F27" s="81"/>
      <c r="G27" s="81"/>
      <c r="H27" s="81"/>
      <c r="I27" s="81">
        <f t="shared" si="0"/>
        <v>0</v>
      </c>
      <c r="J27" s="82">
        <f t="shared" si="4"/>
        <v>0</v>
      </c>
      <c r="K27" s="80"/>
      <c r="L27" s="84">
        <f t="shared" si="1"/>
        <v>0</v>
      </c>
      <c r="M27" s="85"/>
      <c r="N27" s="85"/>
      <c r="O27" s="85"/>
      <c r="P27" s="85"/>
      <c r="Q27" s="85"/>
      <c r="R27" s="85"/>
      <c r="S27" s="85"/>
      <c r="T27" s="86"/>
      <c r="U27" s="72" t="str">
        <f t="shared" si="5"/>
        <v/>
      </c>
      <c r="V27" s="72" t="str">
        <f t="shared" si="5"/>
        <v/>
      </c>
      <c r="W27" s="72" t="str">
        <f t="shared" si="5"/>
        <v/>
      </c>
      <c r="X27" s="72" t="str">
        <f t="shared" si="5"/>
        <v/>
      </c>
      <c r="Y27" s="72" t="str">
        <f t="shared" si="5"/>
        <v/>
      </c>
      <c r="Z27" s="72" t="str">
        <f t="shared" si="5"/>
        <v/>
      </c>
      <c r="AA27" s="87">
        <f t="shared" si="3"/>
        <v>0</v>
      </c>
    </row>
    <row r="28" spans="1:27" hidden="1" x14ac:dyDescent="0.25">
      <c r="A28" s="78"/>
      <c r="B28" s="79"/>
      <c r="C28" s="80"/>
      <c r="D28" s="80"/>
      <c r="E28" s="80"/>
      <c r="F28" s="81"/>
      <c r="G28" s="81"/>
      <c r="H28" s="81"/>
      <c r="I28" s="81">
        <f t="shared" si="0"/>
        <v>0</v>
      </c>
      <c r="J28" s="82">
        <f t="shared" si="4"/>
        <v>0</v>
      </c>
      <c r="K28" s="80"/>
      <c r="L28" s="84">
        <f t="shared" si="1"/>
        <v>0</v>
      </c>
      <c r="M28" s="85"/>
      <c r="N28" s="85"/>
      <c r="O28" s="85"/>
      <c r="P28" s="85"/>
      <c r="Q28" s="85"/>
      <c r="R28" s="85"/>
      <c r="S28" s="85"/>
      <c r="T28" s="86"/>
      <c r="U28" s="72" t="str">
        <f t="shared" si="5"/>
        <v/>
      </c>
      <c r="V28" s="72" t="str">
        <f t="shared" si="5"/>
        <v/>
      </c>
      <c r="W28" s="72" t="str">
        <f t="shared" si="5"/>
        <v/>
      </c>
      <c r="X28" s="72" t="str">
        <f t="shared" si="5"/>
        <v/>
      </c>
      <c r="Y28" s="72" t="str">
        <f t="shared" si="5"/>
        <v/>
      </c>
      <c r="Z28" s="72" t="str">
        <f t="shared" si="5"/>
        <v/>
      </c>
      <c r="AA28" s="87">
        <f t="shared" si="3"/>
        <v>0</v>
      </c>
    </row>
    <row r="29" spans="1:27" hidden="1" x14ac:dyDescent="0.25">
      <c r="A29" s="78"/>
      <c r="B29" s="79"/>
      <c r="C29" s="80"/>
      <c r="D29" s="80"/>
      <c r="E29" s="80"/>
      <c r="F29" s="81"/>
      <c r="G29" s="81"/>
      <c r="H29" s="81"/>
      <c r="I29" s="81">
        <f t="shared" si="0"/>
        <v>0</v>
      </c>
      <c r="J29" s="82">
        <f t="shared" si="4"/>
        <v>0</v>
      </c>
      <c r="K29" s="80"/>
      <c r="L29" s="84">
        <f t="shared" si="1"/>
        <v>0</v>
      </c>
      <c r="M29" s="85"/>
      <c r="N29" s="85"/>
      <c r="O29" s="85"/>
      <c r="P29" s="85"/>
      <c r="Q29" s="85"/>
      <c r="R29" s="85"/>
      <c r="S29" s="85"/>
      <c r="T29" s="86"/>
      <c r="U29" s="72" t="str">
        <f t="shared" si="5"/>
        <v/>
      </c>
      <c r="V29" s="72" t="str">
        <f t="shared" si="5"/>
        <v/>
      </c>
      <c r="W29" s="72" t="str">
        <f t="shared" si="5"/>
        <v/>
      </c>
      <c r="X29" s="72" t="str">
        <f t="shared" si="5"/>
        <v/>
      </c>
      <c r="Y29" s="72" t="str">
        <f t="shared" si="5"/>
        <v/>
      </c>
      <c r="Z29" s="72" t="str">
        <f t="shared" si="5"/>
        <v/>
      </c>
      <c r="AA29" s="87">
        <f t="shared" si="3"/>
        <v>0</v>
      </c>
    </row>
    <row r="30" spans="1:27" hidden="1" x14ac:dyDescent="0.25">
      <c r="A30" s="78"/>
      <c r="B30" s="79"/>
      <c r="C30" s="80"/>
      <c r="D30" s="80"/>
      <c r="E30" s="80"/>
      <c r="F30" s="81"/>
      <c r="G30" s="81"/>
      <c r="H30" s="81"/>
      <c r="I30" s="81">
        <f t="shared" si="0"/>
        <v>0</v>
      </c>
      <c r="J30" s="82">
        <f t="shared" si="4"/>
        <v>0</v>
      </c>
      <c r="K30" s="80"/>
      <c r="L30" s="84">
        <f t="shared" si="1"/>
        <v>0</v>
      </c>
      <c r="M30" s="85"/>
      <c r="N30" s="85"/>
      <c r="O30" s="85"/>
      <c r="P30" s="85"/>
      <c r="Q30" s="85"/>
      <c r="R30" s="85"/>
      <c r="S30" s="85"/>
      <c r="T30" s="86"/>
      <c r="U30" s="72" t="str">
        <f t="shared" si="5"/>
        <v/>
      </c>
      <c r="V30" s="72" t="str">
        <f t="shared" si="5"/>
        <v/>
      </c>
      <c r="W30" s="72" t="str">
        <f t="shared" si="5"/>
        <v/>
      </c>
      <c r="X30" s="72" t="str">
        <f t="shared" si="5"/>
        <v/>
      </c>
      <c r="Y30" s="72" t="str">
        <f t="shared" si="5"/>
        <v/>
      </c>
      <c r="Z30" s="72" t="str">
        <f t="shared" si="5"/>
        <v/>
      </c>
      <c r="AA30" s="87">
        <f t="shared" si="3"/>
        <v>0</v>
      </c>
    </row>
    <row r="31" spans="1:27" hidden="1" x14ac:dyDescent="0.25">
      <c r="A31" s="78"/>
      <c r="B31" s="79"/>
      <c r="C31" s="80"/>
      <c r="D31" s="80"/>
      <c r="E31" s="80"/>
      <c r="F31" s="81"/>
      <c r="G31" s="81"/>
      <c r="H31" s="81"/>
      <c r="I31" s="81">
        <f t="shared" si="0"/>
        <v>0</v>
      </c>
      <c r="J31" s="82">
        <f t="shared" si="4"/>
        <v>0</v>
      </c>
      <c r="K31" s="80"/>
      <c r="L31" s="84">
        <f t="shared" si="1"/>
        <v>0</v>
      </c>
      <c r="M31" s="85"/>
      <c r="N31" s="85"/>
      <c r="O31" s="85"/>
      <c r="P31" s="85"/>
      <c r="Q31" s="85"/>
      <c r="R31" s="85"/>
      <c r="S31" s="85"/>
      <c r="T31" s="86"/>
      <c r="U31" s="72" t="str">
        <f t="shared" si="5"/>
        <v/>
      </c>
      <c r="V31" s="72" t="str">
        <f t="shared" si="5"/>
        <v/>
      </c>
      <c r="W31" s="72" t="str">
        <f t="shared" si="5"/>
        <v/>
      </c>
      <c r="X31" s="72" t="str">
        <f t="shared" si="5"/>
        <v/>
      </c>
      <c r="Y31" s="72" t="str">
        <f t="shared" si="5"/>
        <v/>
      </c>
      <c r="Z31" s="72" t="str">
        <f t="shared" si="5"/>
        <v/>
      </c>
      <c r="AA31" s="87">
        <f t="shared" si="3"/>
        <v>0</v>
      </c>
    </row>
    <row r="32" spans="1:27" hidden="1" x14ac:dyDescent="0.25">
      <c r="A32" s="78"/>
      <c r="B32" s="79"/>
      <c r="C32" s="80"/>
      <c r="D32" s="80"/>
      <c r="E32" s="80"/>
      <c r="F32" s="81"/>
      <c r="G32" s="81"/>
      <c r="H32" s="81"/>
      <c r="I32" s="81">
        <f t="shared" si="0"/>
        <v>0</v>
      </c>
      <c r="J32" s="82">
        <f t="shared" si="4"/>
        <v>0</v>
      </c>
      <c r="K32" s="80"/>
      <c r="L32" s="84">
        <f t="shared" si="1"/>
        <v>0</v>
      </c>
      <c r="M32" s="85"/>
      <c r="N32" s="85"/>
      <c r="O32" s="85"/>
      <c r="P32" s="85"/>
      <c r="Q32" s="85"/>
      <c r="R32" s="85"/>
      <c r="S32" s="85"/>
      <c r="T32" s="86"/>
      <c r="U32" s="72" t="str">
        <f t="shared" si="5"/>
        <v/>
      </c>
      <c r="V32" s="72" t="str">
        <f t="shared" si="5"/>
        <v/>
      </c>
      <c r="W32" s="72" t="str">
        <f t="shared" si="5"/>
        <v/>
      </c>
      <c r="X32" s="72" t="str">
        <f t="shared" si="5"/>
        <v/>
      </c>
      <c r="Y32" s="72" t="str">
        <f t="shared" si="5"/>
        <v/>
      </c>
      <c r="Z32" s="72" t="str">
        <f t="shared" si="5"/>
        <v/>
      </c>
      <c r="AA32" s="87">
        <f t="shared" si="3"/>
        <v>0</v>
      </c>
    </row>
    <row r="33" spans="1:27" hidden="1" x14ac:dyDescent="0.25">
      <c r="A33" s="78"/>
      <c r="B33" s="79"/>
      <c r="C33" s="80"/>
      <c r="D33" s="80"/>
      <c r="E33" s="80"/>
      <c r="F33" s="81"/>
      <c r="G33" s="81"/>
      <c r="H33" s="81"/>
      <c r="I33" s="81">
        <f t="shared" si="0"/>
        <v>0</v>
      </c>
      <c r="J33" s="82">
        <f t="shared" si="4"/>
        <v>0</v>
      </c>
      <c r="K33" s="80"/>
      <c r="L33" s="84">
        <f t="shared" si="1"/>
        <v>0</v>
      </c>
      <c r="M33" s="85"/>
      <c r="N33" s="85"/>
      <c r="O33" s="85"/>
      <c r="P33" s="85"/>
      <c r="Q33" s="85"/>
      <c r="R33" s="85"/>
      <c r="S33" s="85"/>
      <c r="T33" s="86"/>
      <c r="U33" s="72" t="str">
        <f t="shared" si="5"/>
        <v/>
      </c>
      <c r="V33" s="72" t="str">
        <f t="shared" si="5"/>
        <v/>
      </c>
      <c r="W33" s="72" t="str">
        <f t="shared" si="5"/>
        <v/>
      </c>
      <c r="X33" s="72" t="str">
        <f t="shared" si="5"/>
        <v/>
      </c>
      <c r="Y33" s="72" t="str">
        <f t="shared" si="5"/>
        <v/>
      </c>
      <c r="Z33" s="72" t="str">
        <f t="shared" si="5"/>
        <v/>
      </c>
      <c r="AA33" s="87">
        <f t="shared" si="3"/>
        <v>0</v>
      </c>
    </row>
    <row r="34" spans="1:27" hidden="1" x14ac:dyDescent="0.25">
      <c r="A34" s="78"/>
      <c r="B34" s="79"/>
      <c r="C34" s="80"/>
      <c r="D34" s="80"/>
      <c r="E34" s="80"/>
      <c r="F34" s="81"/>
      <c r="G34" s="81"/>
      <c r="H34" s="81"/>
      <c r="I34" s="81">
        <f t="shared" si="0"/>
        <v>0</v>
      </c>
      <c r="J34" s="82">
        <f t="shared" si="4"/>
        <v>0</v>
      </c>
      <c r="K34" s="80"/>
      <c r="L34" s="84">
        <f t="shared" si="1"/>
        <v>0</v>
      </c>
      <c r="M34" s="85"/>
      <c r="N34" s="85"/>
      <c r="O34" s="85"/>
      <c r="P34" s="85"/>
      <c r="Q34" s="85"/>
      <c r="R34" s="85"/>
      <c r="S34" s="85"/>
      <c r="T34" s="86"/>
      <c r="U34" s="72" t="str">
        <f t="shared" si="5"/>
        <v/>
      </c>
      <c r="V34" s="72" t="str">
        <f t="shared" si="5"/>
        <v/>
      </c>
      <c r="W34" s="72" t="str">
        <f t="shared" si="5"/>
        <v/>
      </c>
      <c r="X34" s="72" t="str">
        <f t="shared" si="5"/>
        <v/>
      </c>
      <c r="Y34" s="72" t="str">
        <f t="shared" si="5"/>
        <v/>
      </c>
      <c r="Z34" s="72" t="str">
        <f t="shared" si="5"/>
        <v/>
      </c>
      <c r="AA34" s="87">
        <f t="shared" si="3"/>
        <v>0</v>
      </c>
    </row>
    <row r="35" spans="1:27" hidden="1" x14ac:dyDescent="0.25">
      <c r="A35" s="78"/>
      <c r="B35" s="79"/>
      <c r="C35" s="80"/>
      <c r="D35" s="80"/>
      <c r="E35" s="80"/>
      <c r="F35" s="81"/>
      <c r="G35" s="81"/>
      <c r="H35" s="81"/>
      <c r="I35" s="81">
        <f t="shared" si="0"/>
        <v>0</v>
      </c>
      <c r="J35" s="82">
        <f t="shared" si="4"/>
        <v>0</v>
      </c>
      <c r="K35" s="80"/>
      <c r="L35" s="84">
        <f t="shared" si="1"/>
        <v>0</v>
      </c>
      <c r="M35" s="85"/>
      <c r="N35" s="85"/>
      <c r="O35" s="85"/>
      <c r="P35" s="85"/>
      <c r="Q35" s="85"/>
      <c r="R35" s="85"/>
      <c r="S35" s="85"/>
      <c r="T35" s="86"/>
      <c r="U35" s="72" t="str">
        <f t="shared" si="5"/>
        <v/>
      </c>
      <c r="V35" s="72" t="str">
        <f t="shared" si="5"/>
        <v/>
      </c>
      <c r="W35" s="72" t="str">
        <f t="shared" si="5"/>
        <v/>
      </c>
      <c r="X35" s="72" t="str">
        <f t="shared" si="5"/>
        <v/>
      </c>
      <c r="Y35" s="72" t="str">
        <f t="shared" si="5"/>
        <v/>
      </c>
      <c r="Z35" s="72" t="str">
        <f t="shared" si="5"/>
        <v/>
      </c>
      <c r="AA35" s="87">
        <f t="shared" si="3"/>
        <v>0</v>
      </c>
    </row>
    <row r="36" spans="1:27" hidden="1" x14ac:dyDescent="0.25">
      <c r="A36" s="78"/>
      <c r="B36" s="79"/>
      <c r="C36" s="80"/>
      <c r="D36" s="80"/>
      <c r="E36" s="80"/>
      <c r="F36" s="81"/>
      <c r="G36" s="81"/>
      <c r="H36" s="81"/>
      <c r="I36" s="81">
        <f t="shared" si="0"/>
        <v>0</v>
      </c>
      <c r="J36" s="82">
        <f t="shared" si="4"/>
        <v>0</v>
      </c>
      <c r="K36" s="80"/>
      <c r="L36" s="84">
        <f t="shared" si="1"/>
        <v>0</v>
      </c>
      <c r="M36" s="85"/>
      <c r="N36" s="85"/>
      <c r="O36" s="85"/>
      <c r="P36" s="85"/>
      <c r="Q36" s="85"/>
      <c r="R36" s="85"/>
      <c r="S36" s="85"/>
      <c r="T36" s="86"/>
      <c r="U36" s="72" t="str">
        <f t="shared" si="5"/>
        <v/>
      </c>
      <c r="V36" s="72" t="str">
        <f t="shared" si="5"/>
        <v/>
      </c>
      <c r="W36" s="72" t="str">
        <f t="shared" si="5"/>
        <v/>
      </c>
      <c r="X36" s="72" t="str">
        <f t="shared" si="5"/>
        <v/>
      </c>
      <c r="Y36" s="72" t="str">
        <f t="shared" si="5"/>
        <v/>
      </c>
      <c r="Z36" s="72" t="str">
        <f t="shared" si="5"/>
        <v/>
      </c>
      <c r="AA36" s="87">
        <f t="shared" si="3"/>
        <v>0</v>
      </c>
    </row>
    <row r="37" spans="1:27" x14ac:dyDescent="0.25">
      <c r="A37" s="403"/>
      <c r="B37" s="403"/>
      <c r="C37" s="403"/>
      <c r="D37" s="403"/>
      <c r="E37" s="404"/>
      <c r="F37" s="404"/>
      <c r="G37" s="404"/>
      <c r="H37" s="404"/>
      <c r="I37" s="88">
        <f>SUM(I10:I36)</f>
        <v>191</v>
      </c>
      <c r="J37" s="89">
        <f>SUM(J10:J36)</f>
        <v>1</v>
      </c>
      <c r="K37" s="90" t="s">
        <v>187</v>
      </c>
      <c r="L37" s="85">
        <f>SUM(L10:L36)</f>
        <v>40.000000000000007</v>
      </c>
      <c r="M37" s="405" t="str">
        <f>IF(L37=A7,"pesatura corretta","pesatura non corretta")</f>
        <v>pesatura corretta</v>
      </c>
      <c r="N37" s="405"/>
      <c r="O37" s="405"/>
      <c r="P37" s="405"/>
      <c r="Q37" s="405"/>
      <c r="R37" s="405"/>
      <c r="S37" s="405"/>
      <c r="T37" s="405"/>
      <c r="AA37" s="87"/>
    </row>
    <row r="38" spans="1:27" s="91" customFormat="1" ht="38.450000000000003" hidden="1" customHeight="1" x14ac:dyDescent="0.4">
      <c r="A38" s="406" t="s">
        <v>143</v>
      </c>
      <c r="B38" s="406"/>
      <c r="C38" s="406"/>
      <c r="D38" s="406"/>
      <c r="E38" s="406"/>
      <c r="F38" s="406"/>
      <c r="G38" s="406"/>
      <c r="H38" s="406"/>
      <c r="I38" s="406"/>
      <c r="J38" s="406"/>
      <c r="K38" s="406"/>
      <c r="L38" s="407">
        <f>AA38/100*A7</f>
        <v>0</v>
      </c>
      <c r="M38" s="407"/>
      <c r="N38" s="407"/>
      <c r="O38" s="407"/>
      <c r="P38" s="407"/>
      <c r="Q38" s="407"/>
      <c r="R38" s="407"/>
      <c r="S38" s="407"/>
      <c r="T38" s="408"/>
      <c r="U38" s="91" t="str">
        <f>IF(N38="x",20,"")</f>
        <v/>
      </c>
      <c r="V38" s="91" t="str">
        <f>IF(O38="x",40,"")</f>
        <v/>
      </c>
      <c r="W38" s="91" t="str">
        <f>IF(P38="x",60,"")</f>
        <v/>
      </c>
      <c r="X38" s="91" t="str">
        <f>IF(Q38="x",75,"")</f>
        <v/>
      </c>
      <c r="Y38" s="91" t="str">
        <f>IF(R38="x",85,"")</f>
        <v/>
      </c>
      <c r="Z38" s="91" t="str">
        <f>IF(S38="x",100,"")</f>
        <v/>
      </c>
      <c r="AA38" s="92">
        <f>SUM(AA10:AA36)</f>
        <v>0</v>
      </c>
    </row>
    <row r="39" spans="1:27" s="91" customFormat="1" ht="38.450000000000003" hidden="1" customHeight="1" x14ac:dyDescent="0.4">
      <c r="A39" s="406" t="s">
        <v>144</v>
      </c>
      <c r="B39" s="406"/>
      <c r="C39" s="406"/>
      <c r="D39" s="406"/>
      <c r="E39" s="406"/>
      <c r="F39" s="406"/>
      <c r="G39" s="406"/>
      <c r="H39" s="406"/>
      <c r="I39" s="406"/>
      <c r="J39" s="406"/>
      <c r="K39" s="406"/>
      <c r="L39" s="409">
        <f>AA38/100</f>
        <v>0</v>
      </c>
      <c r="M39" s="409"/>
      <c r="N39" s="409"/>
      <c r="O39" s="409"/>
      <c r="P39" s="409"/>
      <c r="Q39" s="409"/>
      <c r="R39" s="409"/>
      <c r="S39" s="409"/>
      <c r="T39" s="408"/>
      <c r="U39" s="91" t="str">
        <f>IF(N39="x",20,"")</f>
        <v/>
      </c>
      <c r="V39" s="91" t="str">
        <f>IF(O39="x",40,"")</f>
        <v/>
      </c>
      <c r="W39" s="91" t="str">
        <f>IF(P39="x",60,"")</f>
        <v/>
      </c>
      <c r="X39" s="91" t="str">
        <f>IF(Q39="x",75,"")</f>
        <v/>
      </c>
      <c r="Y39" s="91" t="str">
        <f>IF(R39="x",85,"")</f>
        <v/>
      </c>
      <c r="Z39" s="91" t="str">
        <f>IF(S39="x",100,"")</f>
        <v/>
      </c>
    </row>
    <row r="40" spans="1:27" ht="18" customHeight="1" x14ac:dyDescent="0.25">
      <c r="A40" s="391"/>
      <c r="B40" s="391"/>
      <c r="C40" s="391"/>
      <c r="D40" s="391"/>
      <c r="E40" s="391"/>
      <c r="F40" s="391"/>
      <c r="G40" s="391"/>
      <c r="H40" s="391"/>
      <c r="I40" s="391"/>
      <c r="J40" s="391"/>
      <c r="K40" s="391"/>
      <c r="L40" s="391"/>
      <c r="M40" s="391"/>
      <c r="N40" s="391"/>
      <c r="O40" s="391"/>
      <c r="P40" s="391"/>
      <c r="Q40" s="391"/>
      <c r="R40" s="391"/>
      <c r="S40" s="391"/>
      <c r="T40" s="392"/>
    </row>
    <row r="41" spans="1:27" ht="46.15" customHeight="1" x14ac:dyDescent="0.25">
      <c r="A41" s="393" t="s">
        <v>10</v>
      </c>
      <c r="B41" s="393"/>
      <c r="C41" s="393"/>
      <c r="D41" s="393"/>
      <c r="E41" s="393"/>
      <c r="F41" s="393"/>
      <c r="G41" s="393"/>
      <c r="H41" s="393"/>
      <c r="I41" s="393"/>
      <c r="J41" s="393"/>
      <c r="K41" s="393"/>
      <c r="L41" s="393"/>
      <c r="M41" s="393"/>
      <c r="N41" s="393"/>
      <c r="O41" s="393"/>
      <c r="P41" s="393"/>
      <c r="Q41" s="393"/>
      <c r="R41" s="393"/>
      <c r="S41" s="393"/>
      <c r="T41" s="393"/>
    </row>
    <row r="42" spans="1:27" ht="34.15" customHeight="1" x14ac:dyDescent="0.25">
      <c r="A42" s="394" t="s">
        <v>133</v>
      </c>
      <c r="B42" s="394"/>
      <c r="C42" s="394"/>
      <c r="D42" s="394"/>
      <c r="E42" s="394"/>
      <c r="F42" s="394"/>
      <c r="G42" s="394"/>
      <c r="H42" s="394"/>
      <c r="I42" s="394"/>
      <c r="J42" s="394"/>
      <c r="K42" s="394"/>
      <c r="L42" s="394"/>
      <c r="M42" s="395" t="s">
        <v>132</v>
      </c>
      <c r="N42" s="396"/>
      <c r="O42" s="396"/>
      <c r="P42" s="396"/>
      <c r="Q42" s="396"/>
      <c r="R42" s="396"/>
      <c r="S42" s="397"/>
      <c r="T42" s="371"/>
    </row>
    <row r="43" spans="1:27" ht="43.15" customHeight="1" x14ac:dyDescent="0.25">
      <c r="A43" s="401">
        <v>30</v>
      </c>
      <c r="B43" s="401"/>
      <c r="C43" s="401"/>
      <c r="D43" s="401"/>
      <c r="E43" s="401"/>
      <c r="F43" s="401"/>
      <c r="G43" s="401"/>
      <c r="H43" s="401"/>
      <c r="I43" s="401"/>
      <c r="J43" s="401"/>
      <c r="K43" s="401"/>
      <c r="L43" s="401"/>
      <c r="M43" s="398"/>
      <c r="N43" s="399"/>
      <c r="O43" s="399"/>
      <c r="P43" s="399"/>
      <c r="Q43" s="399"/>
      <c r="R43" s="399"/>
      <c r="S43" s="400"/>
      <c r="T43" s="371"/>
    </row>
    <row r="44" spans="1:27" ht="40.15" customHeight="1" x14ac:dyDescent="0.25">
      <c r="A44" s="402"/>
      <c r="B44" s="402" t="s">
        <v>209</v>
      </c>
      <c r="C44" s="93" t="s">
        <v>168</v>
      </c>
      <c r="D44" s="93" t="s">
        <v>124</v>
      </c>
      <c r="E44" s="93" t="s">
        <v>125</v>
      </c>
      <c r="F44" s="381" t="s">
        <v>152</v>
      </c>
      <c r="G44" s="381"/>
      <c r="H44" s="381"/>
      <c r="I44" s="381" t="s">
        <v>126</v>
      </c>
      <c r="J44" s="381" t="s">
        <v>127</v>
      </c>
      <c r="K44" s="381" t="s">
        <v>128</v>
      </c>
      <c r="L44" s="381" t="s">
        <v>129</v>
      </c>
      <c r="M44" s="94" t="s">
        <v>163</v>
      </c>
      <c r="N44" s="94" t="s">
        <v>160</v>
      </c>
      <c r="O44" s="94" t="s">
        <v>157</v>
      </c>
      <c r="P44" s="94" t="s">
        <v>158</v>
      </c>
      <c r="Q44" s="94" t="s">
        <v>159</v>
      </c>
      <c r="R44" s="94"/>
      <c r="S44" s="94"/>
      <c r="T44" s="371"/>
    </row>
    <row r="45" spans="1:27" ht="57" customHeight="1" x14ac:dyDescent="0.25">
      <c r="A45" s="402"/>
      <c r="B45" s="402"/>
      <c r="C45" s="93" t="s">
        <v>170</v>
      </c>
      <c r="D45" s="93" t="s">
        <v>130</v>
      </c>
      <c r="E45" s="93" t="s">
        <v>131</v>
      </c>
      <c r="F45" s="182" t="s">
        <v>96</v>
      </c>
      <c r="G45" s="182" t="s">
        <v>97</v>
      </c>
      <c r="H45" s="182" t="s">
        <v>210</v>
      </c>
      <c r="I45" s="381"/>
      <c r="J45" s="381"/>
      <c r="K45" s="381"/>
      <c r="L45" s="381"/>
      <c r="M45" s="94">
        <v>0</v>
      </c>
      <c r="N45" s="94" t="s">
        <v>180</v>
      </c>
      <c r="O45" s="94" t="s">
        <v>181</v>
      </c>
      <c r="P45" s="94" t="s">
        <v>182</v>
      </c>
      <c r="Q45" s="94" t="s">
        <v>183</v>
      </c>
      <c r="R45" s="94"/>
      <c r="S45" s="94"/>
      <c r="T45" s="371"/>
    </row>
    <row r="46" spans="1:27" ht="45.6" customHeight="1" x14ac:dyDescent="0.25">
      <c r="A46" s="95"/>
      <c r="B46" s="375">
        <v>1</v>
      </c>
      <c r="C46" s="384" t="s">
        <v>260</v>
      </c>
      <c r="D46" s="80" t="s">
        <v>261</v>
      </c>
      <c r="E46" s="80" t="s">
        <v>256</v>
      </c>
      <c r="F46" s="81">
        <v>10</v>
      </c>
      <c r="G46" s="81">
        <v>9</v>
      </c>
      <c r="H46" s="81">
        <v>10</v>
      </c>
      <c r="I46" s="80">
        <f t="shared" ref="I46:I72" si="6">SUM(F46:H46)</f>
        <v>29</v>
      </c>
      <c r="J46" s="96">
        <f>I46/$I$73</f>
        <v>0.2</v>
      </c>
      <c r="K46" s="80"/>
      <c r="L46" s="177">
        <f t="shared" ref="L46:L72" si="7">$J46*$A$43</f>
        <v>6</v>
      </c>
      <c r="M46" s="85"/>
      <c r="N46" s="85"/>
      <c r="O46" s="85"/>
      <c r="P46" s="85"/>
      <c r="Q46" s="85"/>
      <c r="R46" s="85"/>
      <c r="S46" s="85"/>
      <c r="T46" s="86"/>
      <c r="U46" s="72" t="str">
        <f>IF(M46&gt;0,M46,"")</f>
        <v/>
      </c>
      <c r="V46" s="72" t="str">
        <f t="shared" ref="V46:Y61" si="8">IF(N46&gt;0,N46,"")</f>
        <v/>
      </c>
      <c r="W46" s="72" t="str">
        <f t="shared" si="8"/>
        <v/>
      </c>
      <c r="X46" s="72" t="str">
        <f t="shared" si="8"/>
        <v/>
      </c>
      <c r="Y46" s="72" t="str">
        <f t="shared" si="8"/>
        <v/>
      </c>
      <c r="Z46" s="72" t="str">
        <f>IF(S46="x",100,"")</f>
        <v/>
      </c>
      <c r="AA46" s="87">
        <f t="shared" ref="AA46:AA73" si="9">SUM(U46:Y46)/$A$43*L46</f>
        <v>0</v>
      </c>
    </row>
    <row r="47" spans="1:27" ht="35.450000000000003" customHeight="1" x14ac:dyDescent="0.25">
      <c r="A47" s="95"/>
      <c r="B47" s="389"/>
      <c r="C47" s="385"/>
      <c r="D47" s="80" t="s">
        <v>262</v>
      </c>
      <c r="E47" s="80" t="s">
        <v>252</v>
      </c>
      <c r="F47" s="81">
        <v>9</v>
      </c>
      <c r="G47" s="81">
        <v>9</v>
      </c>
      <c r="H47" s="81">
        <v>9</v>
      </c>
      <c r="I47" s="80">
        <f t="shared" si="6"/>
        <v>27</v>
      </c>
      <c r="J47" s="96">
        <f t="shared" ref="J47:J72" si="10">I47/$I$73</f>
        <v>0.18620689655172415</v>
      </c>
      <c r="K47" s="80"/>
      <c r="L47" s="177">
        <f t="shared" si="7"/>
        <v>5.5862068965517242</v>
      </c>
      <c r="M47" s="85"/>
      <c r="N47" s="85"/>
      <c r="O47" s="85"/>
      <c r="P47" s="85"/>
      <c r="Q47" s="85"/>
      <c r="R47" s="85"/>
      <c r="S47" s="85"/>
      <c r="T47" s="86"/>
      <c r="U47" s="72" t="str">
        <f t="shared" ref="U47:Y72" si="11">IF(M47&gt;0,M47,"")</f>
        <v/>
      </c>
      <c r="V47" s="72" t="str">
        <f t="shared" si="8"/>
        <v/>
      </c>
      <c r="W47" s="72" t="str">
        <f t="shared" si="8"/>
        <v/>
      </c>
      <c r="X47" s="72" t="str">
        <f t="shared" si="8"/>
        <v/>
      </c>
      <c r="Y47" s="72" t="str">
        <f t="shared" si="8"/>
        <v/>
      </c>
      <c r="Z47" s="72" t="str">
        <f t="shared" ref="Z47:Z72" si="12">IF(S47="x",100,"")</f>
        <v/>
      </c>
      <c r="AA47" s="87">
        <f t="shared" si="9"/>
        <v>0</v>
      </c>
    </row>
    <row r="48" spans="1:27" ht="85.9" customHeight="1" x14ac:dyDescent="0.25">
      <c r="A48" s="95"/>
      <c r="B48" s="99">
        <v>2</v>
      </c>
      <c r="C48" s="86" t="s">
        <v>259</v>
      </c>
      <c r="D48" s="80" t="s">
        <v>263</v>
      </c>
      <c r="E48" s="80" t="s">
        <v>251</v>
      </c>
      <c r="F48" s="81">
        <v>9</v>
      </c>
      <c r="G48" s="81">
        <v>4</v>
      </c>
      <c r="H48" s="81">
        <v>7</v>
      </c>
      <c r="I48" s="80">
        <f t="shared" si="6"/>
        <v>20</v>
      </c>
      <c r="J48" s="96">
        <f t="shared" si="10"/>
        <v>0.13793103448275862</v>
      </c>
      <c r="K48" s="80"/>
      <c r="L48" s="177">
        <f t="shared" si="7"/>
        <v>4.1379310344827589</v>
      </c>
      <c r="M48" s="85"/>
      <c r="N48" s="85"/>
      <c r="O48" s="85"/>
      <c r="P48" s="85"/>
      <c r="Q48" s="85"/>
      <c r="R48" s="85"/>
      <c r="S48" s="85"/>
      <c r="T48" s="86"/>
      <c r="U48" s="72" t="str">
        <f t="shared" si="11"/>
        <v/>
      </c>
      <c r="V48" s="72" t="str">
        <f t="shared" si="8"/>
        <v/>
      </c>
      <c r="W48" s="72" t="str">
        <f t="shared" si="8"/>
        <v/>
      </c>
      <c r="X48" s="72" t="str">
        <f t="shared" si="8"/>
        <v/>
      </c>
      <c r="Y48" s="72" t="str">
        <f t="shared" si="8"/>
        <v/>
      </c>
      <c r="Z48" s="72" t="str">
        <f t="shared" si="12"/>
        <v/>
      </c>
      <c r="AA48" s="87">
        <f t="shared" si="9"/>
        <v>0</v>
      </c>
    </row>
    <row r="49" spans="1:27" ht="74.45" customHeight="1" x14ac:dyDescent="0.25">
      <c r="A49" s="95"/>
      <c r="B49" s="99">
        <v>3</v>
      </c>
      <c r="C49" s="86" t="s">
        <v>264</v>
      </c>
      <c r="D49" s="80" t="s">
        <v>265</v>
      </c>
      <c r="E49" s="86" t="s">
        <v>251</v>
      </c>
      <c r="F49" s="81">
        <v>7</v>
      </c>
      <c r="G49" s="81">
        <v>7</v>
      </c>
      <c r="H49" s="81">
        <v>7</v>
      </c>
      <c r="I49" s="80">
        <f t="shared" si="6"/>
        <v>21</v>
      </c>
      <c r="J49" s="96">
        <f t="shared" si="10"/>
        <v>0.14482758620689656</v>
      </c>
      <c r="K49" s="80"/>
      <c r="L49" s="177">
        <f t="shared" si="7"/>
        <v>4.3448275862068968</v>
      </c>
      <c r="M49" s="85"/>
      <c r="N49" s="85"/>
      <c r="O49" s="85"/>
      <c r="P49" s="85"/>
      <c r="Q49" s="85"/>
      <c r="R49" s="85"/>
      <c r="S49" s="85"/>
      <c r="T49" s="384"/>
      <c r="U49" s="72" t="str">
        <f t="shared" si="11"/>
        <v/>
      </c>
      <c r="V49" s="72" t="str">
        <f t="shared" si="8"/>
        <v/>
      </c>
      <c r="W49" s="72" t="str">
        <f t="shared" si="8"/>
        <v/>
      </c>
      <c r="X49" s="72" t="str">
        <f t="shared" si="8"/>
        <v/>
      </c>
      <c r="Y49" s="72" t="str">
        <f t="shared" si="8"/>
        <v/>
      </c>
      <c r="Z49" s="72" t="str">
        <f t="shared" si="12"/>
        <v/>
      </c>
      <c r="AA49" s="87">
        <f t="shared" si="9"/>
        <v>0</v>
      </c>
    </row>
    <row r="50" spans="1:27" ht="117" customHeight="1" x14ac:dyDescent="0.25">
      <c r="A50" s="95"/>
      <c r="B50" s="375">
        <v>4</v>
      </c>
      <c r="C50" s="386" t="s">
        <v>269</v>
      </c>
      <c r="D50" s="80" t="s">
        <v>266</v>
      </c>
      <c r="E50" s="186"/>
      <c r="F50" s="81">
        <v>7</v>
      </c>
      <c r="G50" s="81">
        <v>4</v>
      </c>
      <c r="H50" s="81">
        <v>5</v>
      </c>
      <c r="I50" s="80">
        <f t="shared" si="6"/>
        <v>16</v>
      </c>
      <c r="J50" s="96">
        <f t="shared" si="10"/>
        <v>0.1103448275862069</v>
      </c>
      <c r="K50" s="80"/>
      <c r="L50" s="177">
        <f t="shared" si="7"/>
        <v>3.3103448275862069</v>
      </c>
      <c r="M50" s="85"/>
      <c r="N50" s="85"/>
      <c r="O50" s="85"/>
      <c r="P50" s="85"/>
      <c r="Q50" s="85"/>
      <c r="R50" s="85"/>
      <c r="S50" s="85"/>
      <c r="T50" s="385"/>
      <c r="U50" s="72" t="str">
        <f t="shared" si="11"/>
        <v/>
      </c>
      <c r="V50" s="72" t="str">
        <f t="shared" si="8"/>
        <v/>
      </c>
      <c r="W50" s="72" t="str">
        <f t="shared" si="8"/>
        <v/>
      </c>
      <c r="X50" s="72" t="str">
        <f t="shared" si="8"/>
        <v/>
      </c>
      <c r="Y50" s="72" t="str">
        <f t="shared" si="8"/>
        <v/>
      </c>
      <c r="Z50" s="72" t="str">
        <f t="shared" si="12"/>
        <v/>
      </c>
      <c r="AA50" s="87">
        <f t="shared" si="9"/>
        <v>0</v>
      </c>
    </row>
    <row r="51" spans="1:27" ht="91.15" customHeight="1" x14ac:dyDescent="0.25">
      <c r="A51" s="95"/>
      <c r="B51" s="390"/>
      <c r="C51" s="387"/>
      <c r="D51" s="80" t="s">
        <v>268</v>
      </c>
      <c r="E51" s="80"/>
      <c r="F51" s="81">
        <v>7</v>
      </c>
      <c r="G51" s="81">
        <v>4</v>
      </c>
      <c r="H51" s="81">
        <v>5</v>
      </c>
      <c r="I51" s="80">
        <f t="shared" si="6"/>
        <v>16</v>
      </c>
      <c r="J51" s="96">
        <f t="shared" si="10"/>
        <v>0.1103448275862069</v>
      </c>
      <c r="K51" s="80"/>
      <c r="L51" s="177">
        <f t="shared" si="7"/>
        <v>3.3103448275862069</v>
      </c>
      <c r="M51" s="85"/>
      <c r="N51" s="85"/>
      <c r="O51" s="85"/>
      <c r="P51" s="85"/>
      <c r="Q51" s="85"/>
      <c r="R51" s="85"/>
      <c r="S51" s="85"/>
      <c r="T51" s="86"/>
      <c r="U51" s="72" t="str">
        <f t="shared" si="11"/>
        <v/>
      </c>
      <c r="V51" s="72" t="str">
        <f t="shared" si="8"/>
        <v/>
      </c>
      <c r="W51" s="72" t="str">
        <f t="shared" si="8"/>
        <v/>
      </c>
      <c r="X51" s="72" t="str">
        <f t="shared" si="8"/>
        <v/>
      </c>
      <c r="Y51" s="72" t="str">
        <f t="shared" si="8"/>
        <v/>
      </c>
      <c r="Z51" s="72" t="str">
        <f t="shared" si="12"/>
        <v/>
      </c>
      <c r="AA51" s="87">
        <f t="shared" si="9"/>
        <v>0</v>
      </c>
    </row>
    <row r="52" spans="1:27" ht="93" customHeight="1" x14ac:dyDescent="0.25">
      <c r="A52" s="95"/>
      <c r="B52" s="389"/>
      <c r="C52" s="388"/>
      <c r="D52" s="80" t="s">
        <v>267</v>
      </c>
      <c r="E52" s="80"/>
      <c r="F52" s="81">
        <v>7</v>
      </c>
      <c r="G52" s="81">
        <v>4</v>
      </c>
      <c r="H52" s="81">
        <v>5</v>
      </c>
      <c r="I52" s="80">
        <f t="shared" si="6"/>
        <v>16</v>
      </c>
      <c r="J52" s="96">
        <f t="shared" si="10"/>
        <v>0.1103448275862069</v>
      </c>
      <c r="K52" s="80"/>
      <c r="L52" s="97">
        <f t="shared" si="7"/>
        <v>3.3103448275862069</v>
      </c>
      <c r="M52" s="85"/>
      <c r="N52" s="85"/>
      <c r="O52" s="85"/>
      <c r="P52" s="85"/>
      <c r="Q52" s="85"/>
      <c r="R52" s="85"/>
      <c r="S52" s="85"/>
      <c r="T52" s="98"/>
      <c r="U52" s="72" t="str">
        <f t="shared" si="11"/>
        <v/>
      </c>
      <c r="V52" s="72" t="str">
        <f t="shared" si="8"/>
        <v/>
      </c>
      <c r="W52" s="72" t="str">
        <f t="shared" si="8"/>
        <v/>
      </c>
      <c r="X52" s="72" t="str">
        <f t="shared" si="8"/>
        <v/>
      </c>
      <c r="Y52" s="72" t="str">
        <f t="shared" si="8"/>
        <v/>
      </c>
      <c r="Z52" s="72" t="str">
        <f t="shared" si="12"/>
        <v/>
      </c>
      <c r="AA52" s="87">
        <f t="shared" si="9"/>
        <v>0</v>
      </c>
    </row>
    <row r="53" spans="1:27" hidden="1" x14ac:dyDescent="0.25">
      <c r="A53" s="95"/>
      <c r="B53" s="99"/>
      <c r="C53" s="80"/>
      <c r="D53" s="80"/>
      <c r="E53" s="80"/>
      <c r="F53" s="81"/>
      <c r="G53" s="81"/>
      <c r="H53" s="81"/>
      <c r="I53" s="80">
        <f t="shared" si="6"/>
        <v>0</v>
      </c>
      <c r="J53" s="96">
        <f t="shared" si="10"/>
        <v>0</v>
      </c>
      <c r="K53" s="80"/>
      <c r="L53" s="97">
        <f t="shared" si="7"/>
        <v>0</v>
      </c>
      <c r="M53" s="85"/>
      <c r="N53" s="85"/>
      <c r="O53" s="85"/>
      <c r="P53" s="85"/>
      <c r="Q53" s="85"/>
      <c r="R53" s="85"/>
      <c r="S53" s="85"/>
      <c r="T53" s="98"/>
      <c r="U53" s="72" t="str">
        <f t="shared" si="11"/>
        <v/>
      </c>
      <c r="V53" s="72" t="str">
        <f t="shared" si="8"/>
        <v/>
      </c>
      <c r="W53" s="72" t="str">
        <f t="shared" si="8"/>
        <v/>
      </c>
      <c r="X53" s="72" t="str">
        <f t="shared" si="8"/>
        <v/>
      </c>
      <c r="Y53" s="72" t="str">
        <f t="shared" si="8"/>
        <v/>
      </c>
      <c r="Z53" s="72" t="str">
        <f t="shared" si="12"/>
        <v/>
      </c>
      <c r="AA53" s="87">
        <f t="shared" si="9"/>
        <v>0</v>
      </c>
    </row>
    <row r="54" spans="1:27" hidden="1" x14ac:dyDescent="0.25">
      <c r="A54" s="95"/>
      <c r="B54" s="99"/>
      <c r="C54" s="80"/>
      <c r="D54" s="80"/>
      <c r="E54" s="80"/>
      <c r="F54" s="81"/>
      <c r="G54" s="81"/>
      <c r="H54" s="81"/>
      <c r="I54" s="80">
        <f t="shared" si="6"/>
        <v>0</v>
      </c>
      <c r="J54" s="96">
        <f t="shared" si="10"/>
        <v>0</v>
      </c>
      <c r="K54" s="80"/>
      <c r="L54" s="97">
        <f t="shared" si="7"/>
        <v>0</v>
      </c>
      <c r="M54" s="85"/>
      <c r="N54" s="85"/>
      <c r="O54" s="85"/>
      <c r="P54" s="85"/>
      <c r="Q54" s="85"/>
      <c r="R54" s="85"/>
      <c r="S54" s="85"/>
      <c r="T54" s="98"/>
      <c r="U54" s="72" t="str">
        <f t="shared" si="11"/>
        <v/>
      </c>
      <c r="V54" s="72" t="str">
        <f t="shared" si="8"/>
        <v/>
      </c>
      <c r="W54" s="72" t="str">
        <f t="shared" si="8"/>
        <v/>
      </c>
      <c r="X54" s="72" t="str">
        <f t="shared" si="8"/>
        <v/>
      </c>
      <c r="Y54" s="72" t="str">
        <f t="shared" si="8"/>
        <v/>
      </c>
      <c r="Z54" s="72" t="str">
        <f t="shared" si="12"/>
        <v/>
      </c>
      <c r="AA54" s="87">
        <f t="shared" si="9"/>
        <v>0</v>
      </c>
    </row>
    <row r="55" spans="1:27" hidden="1" x14ac:dyDescent="0.25">
      <c r="A55" s="95"/>
      <c r="B55" s="99"/>
      <c r="C55" s="80"/>
      <c r="D55" s="80"/>
      <c r="E55" s="80"/>
      <c r="F55" s="81"/>
      <c r="G55" s="81"/>
      <c r="H55" s="81"/>
      <c r="I55" s="80">
        <f t="shared" si="6"/>
        <v>0</v>
      </c>
      <c r="J55" s="96">
        <f t="shared" si="10"/>
        <v>0</v>
      </c>
      <c r="K55" s="80"/>
      <c r="L55" s="97">
        <f t="shared" si="7"/>
        <v>0</v>
      </c>
      <c r="M55" s="85"/>
      <c r="N55" s="85"/>
      <c r="O55" s="85"/>
      <c r="P55" s="85"/>
      <c r="Q55" s="85"/>
      <c r="R55" s="85"/>
      <c r="S55" s="85"/>
      <c r="T55" s="98"/>
      <c r="U55" s="72" t="str">
        <f t="shared" si="11"/>
        <v/>
      </c>
      <c r="V55" s="72" t="str">
        <f t="shared" si="8"/>
        <v/>
      </c>
      <c r="W55" s="72" t="str">
        <f t="shared" si="8"/>
        <v/>
      </c>
      <c r="X55" s="72" t="str">
        <f t="shared" si="8"/>
        <v/>
      </c>
      <c r="Y55" s="72" t="str">
        <f t="shared" si="8"/>
        <v/>
      </c>
      <c r="Z55" s="72" t="str">
        <f t="shared" si="12"/>
        <v/>
      </c>
      <c r="AA55" s="87">
        <f t="shared" si="9"/>
        <v>0</v>
      </c>
    </row>
    <row r="56" spans="1:27" hidden="1" x14ac:dyDescent="0.25">
      <c r="A56" s="95"/>
      <c r="B56" s="99"/>
      <c r="C56" s="80"/>
      <c r="D56" s="80"/>
      <c r="E56" s="80"/>
      <c r="F56" s="81"/>
      <c r="G56" s="81"/>
      <c r="H56" s="81"/>
      <c r="I56" s="80">
        <f t="shared" si="6"/>
        <v>0</v>
      </c>
      <c r="J56" s="96">
        <f t="shared" si="10"/>
        <v>0</v>
      </c>
      <c r="K56" s="80"/>
      <c r="L56" s="97">
        <f t="shared" si="7"/>
        <v>0</v>
      </c>
      <c r="M56" s="85"/>
      <c r="N56" s="85"/>
      <c r="O56" s="85"/>
      <c r="P56" s="85"/>
      <c r="Q56" s="85"/>
      <c r="R56" s="85"/>
      <c r="S56" s="85"/>
      <c r="T56" s="98"/>
      <c r="U56" s="72" t="str">
        <f t="shared" si="11"/>
        <v/>
      </c>
      <c r="V56" s="72" t="str">
        <f t="shared" si="8"/>
        <v/>
      </c>
      <c r="W56" s="72" t="str">
        <f t="shared" si="8"/>
        <v/>
      </c>
      <c r="X56" s="72" t="str">
        <f t="shared" si="8"/>
        <v/>
      </c>
      <c r="Y56" s="72" t="str">
        <f t="shared" si="8"/>
        <v/>
      </c>
      <c r="Z56" s="72" t="str">
        <f t="shared" si="12"/>
        <v/>
      </c>
      <c r="AA56" s="87">
        <f t="shared" si="9"/>
        <v>0</v>
      </c>
    </row>
    <row r="57" spans="1:27" hidden="1" x14ac:dyDescent="0.25">
      <c r="A57" s="95"/>
      <c r="B57" s="99"/>
      <c r="C57" s="80"/>
      <c r="D57" s="80"/>
      <c r="E57" s="80"/>
      <c r="F57" s="81"/>
      <c r="G57" s="81"/>
      <c r="H57" s="81"/>
      <c r="I57" s="80">
        <f t="shared" si="6"/>
        <v>0</v>
      </c>
      <c r="J57" s="96">
        <f t="shared" si="10"/>
        <v>0</v>
      </c>
      <c r="K57" s="80"/>
      <c r="L57" s="97">
        <f t="shared" si="7"/>
        <v>0</v>
      </c>
      <c r="M57" s="85"/>
      <c r="N57" s="85"/>
      <c r="O57" s="85"/>
      <c r="P57" s="85"/>
      <c r="Q57" s="85"/>
      <c r="R57" s="85"/>
      <c r="S57" s="85"/>
      <c r="T57" s="98"/>
      <c r="U57" s="72" t="str">
        <f t="shared" si="11"/>
        <v/>
      </c>
      <c r="V57" s="72" t="str">
        <f t="shared" si="8"/>
        <v/>
      </c>
      <c r="W57" s="72" t="str">
        <f t="shared" si="8"/>
        <v/>
      </c>
      <c r="X57" s="72" t="str">
        <f t="shared" si="8"/>
        <v/>
      </c>
      <c r="Y57" s="72" t="str">
        <f t="shared" si="8"/>
        <v/>
      </c>
      <c r="Z57" s="72" t="str">
        <f t="shared" si="12"/>
        <v/>
      </c>
      <c r="AA57" s="87">
        <f t="shared" si="9"/>
        <v>0</v>
      </c>
    </row>
    <row r="58" spans="1:27" hidden="1" x14ac:dyDescent="0.25">
      <c r="A58" s="95"/>
      <c r="B58" s="99"/>
      <c r="C58" s="80"/>
      <c r="D58" s="80"/>
      <c r="E58" s="80"/>
      <c r="F58" s="81"/>
      <c r="G58" s="81"/>
      <c r="H58" s="81"/>
      <c r="I58" s="80">
        <f t="shared" si="6"/>
        <v>0</v>
      </c>
      <c r="J58" s="96">
        <f t="shared" si="10"/>
        <v>0</v>
      </c>
      <c r="K58" s="80"/>
      <c r="L58" s="97">
        <f t="shared" si="7"/>
        <v>0</v>
      </c>
      <c r="M58" s="85"/>
      <c r="N58" s="85"/>
      <c r="O58" s="85"/>
      <c r="P58" s="85"/>
      <c r="Q58" s="85"/>
      <c r="R58" s="85"/>
      <c r="S58" s="85"/>
      <c r="T58" s="98"/>
      <c r="U58" s="72" t="str">
        <f t="shared" si="11"/>
        <v/>
      </c>
      <c r="V58" s="72" t="str">
        <f t="shared" si="8"/>
        <v/>
      </c>
      <c r="W58" s="72" t="str">
        <f t="shared" si="8"/>
        <v/>
      </c>
      <c r="X58" s="72" t="str">
        <f t="shared" si="8"/>
        <v/>
      </c>
      <c r="Y58" s="72" t="str">
        <f t="shared" si="8"/>
        <v/>
      </c>
      <c r="Z58" s="72" t="str">
        <f t="shared" si="12"/>
        <v/>
      </c>
      <c r="AA58" s="87">
        <f t="shared" si="9"/>
        <v>0</v>
      </c>
    </row>
    <row r="59" spans="1:27" hidden="1" x14ac:dyDescent="0.25">
      <c r="A59" s="95"/>
      <c r="B59" s="99"/>
      <c r="C59" s="80"/>
      <c r="D59" s="80"/>
      <c r="E59" s="80"/>
      <c r="F59" s="81"/>
      <c r="G59" s="81"/>
      <c r="H59" s="81"/>
      <c r="I59" s="80">
        <f t="shared" si="6"/>
        <v>0</v>
      </c>
      <c r="J59" s="96">
        <f t="shared" si="10"/>
        <v>0</v>
      </c>
      <c r="K59" s="80"/>
      <c r="L59" s="97">
        <f t="shared" si="7"/>
        <v>0</v>
      </c>
      <c r="M59" s="85"/>
      <c r="N59" s="85"/>
      <c r="O59" s="85"/>
      <c r="P59" s="85"/>
      <c r="Q59" s="85"/>
      <c r="R59" s="85"/>
      <c r="S59" s="85"/>
      <c r="T59" s="98"/>
      <c r="U59" s="72" t="str">
        <f t="shared" si="11"/>
        <v/>
      </c>
      <c r="V59" s="72" t="str">
        <f t="shared" si="8"/>
        <v/>
      </c>
      <c r="W59" s="72" t="str">
        <f t="shared" si="8"/>
        <v/>
      </c>
      <c r="X59" s="72" t="str">
        <f t="shared" si="8"/>
        <v/>
      </c>
      <c r="Y59" s="72" t="str">
        <f t="shared" si="8"/>
        <v/>
      </c>
      <c r="Z59" s="72" t="str">
        <f t="shared" si="12"/>
        <v/>
      </c>
      <c r="AA59" s="87">
        <f t="shared" si="9"/>
        <v>0</v>
      </c>
    </row>
    <row r="60" spans="1:27" hidden="1" x14ac:dyDescent="0.25">
      <c r="A60" s="95"/>
      <c r="B60" s="99"/>
      <c r="C60" s="80"/>
      <c r="D60" s="80"/>
      <c r="E60" s="80"/>
      <c r="F60" s="81"/>
      <c r="G60" s="81"/>
      <c r="H60" s="81"/>
      <c r="I60" s="80">
        <f t="shared" si="6"/>
        <v>0</v>
      </c>
      <c r="J60" s="96">
        <f t="shared" si="10"/>
        <v>0</v>
      </c>
      <c r="K60" s="80"/>
      <c r="L60" s="97">
        <f t="shared" si="7"/>
        <v>0</v>
      </c>
      <c r="M60" s="85"/>
      <c r="N60" s="85"/>
      <c r="O60" s="85"/>
      <c r="P60" s="85"/>
      <c r="Q60" s="85"/>
      <c r="R60" s="85"/>
      <c r="S60" s="85"/>
      <c r="T60" s="98"/>
      <c r="U60" s="72" t="str">
        <f t="shared" si="11"/>
        <v/>
      </c>
      <c r="V60" s="72" t="str">
        <f t="shared" si="8"/>
        <v/>
      </c>
      <c r="W60" s="72" t="str">
        <f t="shared" si="8"/>
        <v/>
      </c>
      <c r="X60" s="72" t="str">
        <f t="shared" si="8"/>
        <v/>
      </c>
      <c r="Y60" s="72" t="str">
        <f t="shared" si="8"/>
        <v/>
      </c>
      <c r="Z60" s="72" t="str">
        <f t="shared" si="12"/>
        <v/>
      </c>
      <c r="AA60" s="87">
        <f t="shared" si="9"/>
        <v>0</v>
      </c>
    </row>
    <row r="61" spans="1:27" hidden="1" x14ac:dyDescent="0.25">
      <c r="A61" s="95"/>
      <c r="B61" s="99"/>
      <c r="C61" s="80"/>
      <c r="D61" s="80"/>
      <c r="E61" s="80"/>
      <c r="F61" s="81"/>
      <c r="G61" s="81"/>
      <c r="H61" s="81"/>
      <c r="I61" s="80">
        <f t="shared" si="6"/>
        <v>0</v>
      </c>
      <c r="J61" s="96">
        <f t="shared" si="10"/>
        <v>0</v>
      </c>
      <c r="K61" s="80"/>
      <c r="L61" s="97">
        <f t="shared" si="7"/>
        <v>0</v>
      </c>
      <c r="M61" s="85"/>
      <c r="N61" s="85"/>
      <c r="O61" s="85"/>
      <c r="P61" s="85"/>
      <c r="Q61" s="85"/>
      <c r="R61" s="85"/>
      <c r="S61" s="85"/>
      <c r="T61" s="98"/>
      <c r="U61" s="72" t="str">
        <f t="shared" si="11"/>
        <v/>
      </c>
      <c r="V61" s="72" t="str">
        <f t="shared" si="8"/>
        <v/>
      </c>
      <c r="W61" s="72" t="str">
        <f t="shared" si="8"/>
        <v/>
      </c>
      <c r="X61" s="72" t="str">
        <f t="shared" si="8"/>
        <v/>
      </c>
      <c r="Y61" s="72" t="str">
        <f t="shared" si="8"/>
        <v/>
      </c>
      <c r="Z61" s="72" t="str">
        <f t="shared" si="12"/>
        <v/>
      </c>
      <c r="AA61" s="87">
        <f t="shared" si="9"/>
        <v>0</v>
      </c>
    </row>
    <row r="62" spans="1:27" hidden="1" x14ac:dyDescent="0.25">
      <c r="A62" s="95"/>
      <c r="B62" s="99"/>
      <c r="C62" s="80"/>
      <c r="D62" s="80"/>
      <c r="E62" s="80"/>
      <c r="F62" s="81"/>
      <c r="G62" s="81"/>
      <c r="H62" s="81"/>
      <c r="I62" s="80">
        <f t="shared" si="6"/>
        <v>0</v>
      </c>
      <c r="J62" s="96">
        <f t="shared" si="10"/>
        <v>0</v>
      </c>
      <c r="K62" s="80"/>
      <c r="L62" s="97">
        <f t="shared" si="7"/>
        <v>0</v>
      </c>
      <c r="M62" s="85"/>
      <c r="N62" s="85"/>
      <c r="O62" s="85"/>
      <c r="P62" s="85"/>
      <c r="Q62" s="85"/>
      <c r="R62" s="85"/>
      <c r="S62" s="85"/>
      <c r="T62" s="98"/>
      <c r="U62" s="72" t="str">
        <f t="shared" si="11"/>
        <v/>
      </c>
      <c r="V62" s="72" t="str">
        <f t="shared" si="11"/>
        <v/>
      </c>
      <c r="W62" s="72" t="str">
        <f t="shared" si="11"/>
        <v/>
      </c>
      <c r="X62" s="72" t="str">
        <f t="shared" si="11"/>
        <v/>
      </c>
      <c r="Y62" s="72" t="str">
        <f t="shared" si="11"/>
        <v/>
      </c>
      <c r="Z62" s="72" t="str">
        <f t="shared" si="12"/>
        <v/>
      </c>
      <c r="AA62" s="87">
        <f t="shared" si="9"/>
        <v>0</v>
      </c>
    </row>
    <row r="63" spans="1:27" hidden="1" x14ac:dyDescent="0.25">
      <c r="A63" s="95"/>
      <c r="B63" s="99"/>
      <c r="C63" s="80"/>
      <c r="D63" s="80"/>
      <c r="E63" s="80"/>
      <c r="F63" s="81"/>
      <c r="G63" s="81"/>
      <c r="H63" s="81"/>
      <c r="I63" s="80">
        <f t="shared" si="6"/>
        <v>0</v>
      </c>
      <c r="J63" s="96">
        <f t="shared" si="10"/>
        <v>0</v>
      </c>
      <c r="K63" s="80"/>
      <c r="L63" s="97">
        <f t="shared" si="7"/>
        <v>0</v>
      </c>
      <c r="M63" s="85"/>
      <c r="N63" s="85"/>
      <c r="O63" s="85"/>
      <c r="P63" s="85"/>
      <c r="Q63" s="85"/>
      <c r="R63" s="85"/>
      <c r="S63" s="85"/>
      <c r="T63" s="98"/>
      <c r="U63" s="72" t="str">
        <f t="shared" si="11"/>
        <v/>
      </c>
      <c r="V63" s="72" t="str">
        <f t="shared" si="11"/>
        <v/>
      </c>
      <c r="W63" s="72" t="str">
        <f t="shared" si="11"/>
        <v/>
      </c>
      <c r="X63" s="72" t="str">
        <f t="shared" si="11"/>
        <v/>
      </c>
      <c r="Y63" s="72" t="str">
        <f t="shared" si="11"/>
        <v/>
      </c>
      <c r="Z63" s="72" t="str">
        <f t="shared" si="12"/>
        <v/>
      </c>
      <c r="AA63" s="87">
        <f t="shared" si="9"/>
        <v>0</v>
      </c>
    </row>
    <row r="64" spans="1:27" hidden="1" x14ac:dyDescent="0.25">
      <c r="A64" s="95"/>
      <c r="B64" s="99"/>
      <c r="C64" s="80"/>
      <c r="D64" s="80"/>
      <c r="E64" s="80"/>
      <c r="F64" s="81"/>
      <c r="G64" s="81"/>
      <c r="H64" s="81"/>
      <c r="I64" s="80">
        <f t="shared" si="6"/>
        <v>0</v>
      </c>
      <c r="J64" s="96">
        <f t="shared" si="10"/>
        <v>0</v>
      </c>
      <c r="K64" s="80"/>
      <c r="L64" s="97">
        <f t="shared" si="7"/>
        <v>0</v>
      </c>
      <c r="M64" s="85"/>
      <c r="N64" s="85"/>
      <c r="O64" s="85"/>
      <c r="P64" s="85"/>
      <c r="Q64" s="85"/>
      <c r="R64" s="85"/>
      <c r="S64" s="85"/>
      <c r="T64" s="98"/>
      <c r="U64" s="72" t="str">
        <f t="shared" si="11"/>
        <v/>
      </c>
      <c r="V64" s="72" t="str">
        <f t="shared" si="11"/>
        <v/>
      </c>
      <c r="W64" s="72" t="str">
        <f t="shared" si="11"/>
        <v/>
      </c>
      <c r="X64" s="72" t="str">
        <f t="shared" si="11"/>
        <v/>
      </c>
      <c r="Y64" s="72" t="str">
        <f t="shared" si="11"/>
        <v/>
      </c>
      <c r="Z64" s="72" t="str">
        <f t="shared" si="12"/>
        <v/>
      </c>
      <c r="AA64" s="87">
        <f t="shared" si="9"/>
        <v>0</v>
      </c>
    </row>
    <row r="65" spans="1:27" hidden="1" x14ac:dyDescent="0.25">
      <c r="A65" s="95"/>
      <c r="B65" s="99"/>
      <c r="C65" s="80"/>
      <c r="D65" s="80"/>
      <c r="E65" s="80"/>
      <c r="F65" s="81"/>
      <c r="G65" s="81"/>
      <c r="H65" s="81"/>
      <c r="I65" s="80">
        <f t="shared" si="6"/>
        <v>0</v>
      </c>
      <c r="J65" s="96">
        <f t="shared" si="10"/>
        <v>0</v>
      </c>
      <c r="K65" s="80"/>
      <c r="L65" s="97">
        <f t="shared" si="7"/>
        <v>0</v>
      </c>
      <c r="M65" s="85"/>
      <c r="N65" s="85"/>
      <c r="O65" s="85"/>
      <c r="P65" s="85"/>
      <c r="Q65" s="85"/>
      <c r="R65" s="85"/>
      <c r="S65" s="85"/>
      <c r="T65" s="98"/>
      <c r="U65" s="72" t="str">
        <f t="shared" si="11"/>
        <v/>
      </c>
      <c r="V65" s="72" t="str">
        <f t="shared" si="11"/>
        <v/>
      </c>
      <c r="W65" s="72" t="str">
        <f t="shared" si="11"/>
        <v/>
      </c>
      <c r="X65" s="72" t="str">
        <f t="shared" si="11"/>
        <v/>
      </c>
      <c r="Y65" s="72" t="str">
        <f t="shared" si="11"/>
        <v/>
      </c>
      <c r="Z65" s="72" t="str">
        <f t="shared" si="12"/>
        <v/>
      </c>
      <c r="AA65" s="87">
        <f t="shared" si="9"/>
        <v>0</v>
      </c>
    </row>
    <row r="66" spans="1:27" hidden="1" x14ac:dyDescent="0.25">
      <c r="A66" s="95"/>
      <c r="B66" s="99"/>
      <c r="C66" s="80"/>
      <c r="D66" s="80"/>
      <c r="E66" s="80"/>
      <c r="F66" s="81"/>
      <c r="G66" s="81"/>
      <c r="H66" s="81"/>
      <c r="I66" s="80">
        <f t="shared" si="6"/>
        <v>0</v>
      </c>
      <c r="J66" s="96">
        <f t="shared" si="10"/>
        <v>0</v>
      </c>
      <c r="K66" s="80"/>
      <c r="L66" s="97">
        <f t="shared" si="7"/>
        <v>0</v>
      </c>
      <c r="M66" s="85"/>
      <c r="N66" s="85"/>
      <c r="O66" s="85"/>
      <c r="P66" s="85"/>
      <c r="Q66" s="85"/>
      <c r="R66" s="85"/>
      <c r="S66" s="85"/>
      <c r="T66" s="98"/>
      <c r="U66" s="72" t="str">
        <f t="shared" si="11"/>
        <v/>
      </c>
      <c r="V66" s="72" t="str">
        <f t="shared" si="11"/>
        <v/>
      </c>
      <c r="W66" s="72" t="str">
        <f t="shared" si="11"/>
        <v/>
      </c>
      <c r="X66" s="72" t="str">
        <f t="shared" si="11"/>
        <v/>
      </c>
      <c r="Y66" s="72" t="str">
        <f t="shared" si="11"/>
        <v/>
      </c>
      <c r="Z66" s="72" t="str">
        <f t="shared" si="12"/>
        <v/>
      </c>
      <c r="AA66" s="87">
        <f t="shared" si="9"/>
        <v>0</v>
      </c>
    </row>
    <row r="67" spans="1:27" hidden="1" x14ac:dyDescent="0.25">
      <c r="A67" s="95"/>
      <c r="B67" s="99"/>
      <c r="C67" s="80"/>
      <c r="D67" s="80"/>
      <c r="E67" s="80"/>
      <c r="F67" s="81"/>
      <c r="G67" s="81"/>
      <c r="H67" s="81"/>
      <c r="I67" s="80">
        <f t="shared" si="6"/>
        <v>0</v>
      </c>
      <c r="J67" s="96">
        <f t="shared" si="10"/>
        <v>0</v>
      </c>
      <c r="K67" s="80"/>
      <c r="L67" s="97">
        <f t="shared" si="7"/>
        <v>0</v>
      </c>
      <c r="M67" s="85"/>
      <c r="N67" s="85"/>
      <c r="O67" s="85"/>
      <c r="P67" s="85"/>
      <c r="Q67" s="85"/>
      <c r="R67" s="85"/>
      <c r="S67" s="85"/>
      <c r="T67" s="98"/>
      <c r="U67" s="72" t="str">
        <f t="shared" si="11"/>
        <v/>
      </c>
      <c r="V67" s="72" t="str">
        <f t="shared" si="11"/>
        <v/>
      </c>
      <c r="W67" s="72" t="str">
        <f t="shared" si="11"/>
        <v/>
      </c>
      <c r="X67" s="72" t="str">
        <f t="shared" si="11"/>
        <v/>
      </c>
      <c r="Y67" s="72" t="str">
        <f t="shared" si="11"/>
        <v/>
      </c>
      <c r="Z67" s="72" t="str">
        <f t="shared" si="12"/>
        <v/>
      </c>
      <c r="AA67" s="87">
        <f t="shared" si="9"/>
        <v>0</v>
      </c>
    </row>
    <row r="68" spans="1:27" hidden="1" x14ac:dyDescent="0.25">
      <c r="A68" s="95"/>
      <c r="B68" s="99"/>
      <c r="C68" s="80"/>
      <c r="D68" s="80"/>
      <c r="E68" s="80"/>
      <c r="F68" s="81"/>
      <c r="G68" s="81"/>
      <c r="H68" s="81"/>
      <c r="I68" s="80">
        <f t="shared" si="6"/>
        <v>0</v>
      </c>
      <c r="J68" s="96">
        <f t="shared" si="10"/>
        <v>0</v>
      </c>
      <c r="K68" s="80"/>
      <c r="L68" s="97">
        <f t="shared" si="7"/>
        <v>0</v>
      </c>
      <c r="M68" s="85"/>
      <c r="N68" s="85"/>
      <c r="O68" s="85"/>
      <c r="P68" s="85"/>
      <c r="Q68" s="85"/>
      <c r="R68" s="85"/>
      <c r="S68" s="85"/>
      <c r="T68" s="98"/>
      <c r="U68" s="72" t="str">
        <f t="shared" si="11"/>
        <v/>
      </c>
      <c r="V68" s="72" t="str">
        <f t="shared" si="11"/>
        <v/>
      </c>
      <c r="W68" s="72" t="str">
        <f t="shared" si="11"/>
        <v/>
      </c>
      <c r="X68" s="72" t="str">
        <f t="shared" si="11"/>
        <v/>
      </c>
      <c r="Y68" s="72" t="str">
        <f t="shared" si="11"/>
        <v/>
      </c>
      <c r="Z68" s="72" t="str">
        <f t="shared" si="12"/>
        <v/>
      </c>
      <c r="AA68" s="87">
        <f t="shared" si="9"/>
        <v>0</v>
      </c>
    </row>
    <row r="69" spans="1:27" hidden="1" x14ac:dyDescent="0.25">
      <c r="A69" s="95"/>
      <c r="B69" s="99"/>
      <c r="C69" s="80"/>
      <c r="D69" s="80"/>
      <c r="E69" s="80"/>
      <c r="F69" s="81"/>
      <c r="G69" s="81"/>
      <c r="H69" s="81"/>
      <c r="I69" s="80">
        <f t="shared" si="6"/>
        <v>0</v>
      </c>
      <c r="J69" s="96">
        <f t="shared" si="10"/>
        <v>0</v>
      </c>
      <c r="K69" s="80"/>
      <c r="L69" s="97">
        <f t="shared" si="7"/>
        <v>0</v>
      </c>
      <c r="M69" s="85"/>
      <c r="N69" s="85"/>
      <c r="O69" s="85"/>
      <c r="P69" s="85"/>
      <c r="Q69" s="85"/>
      <c r="R69" s="85"/>
      <c r="S69" s="85"/>
      <c r="T69" s="98"/>
      <c r="U69" s="72" t="str">
        <f t="shared" si="11"/>
        <v/>
      </c>
      <c r="V69" s="72" t="str">
        <f t="shared" si="11"/>
        <v/>
      </c>
      <c r="W69" s="72" t="str">
        <f t="shared" si="11"/>
        <v/>
      </c>
      <c r="X69" s="72" t="str">
        <f t="shared" si="11"/>
        <v/>
      </c>
      <c r="Y69" s="72" t="str">
        <f t="shared" si="11"/>
        <v/>
      </c>
      <c r="Z69" s="72" t="str">
        <f t="shared" si="12"/>
        <v/>
      </c>
      <c r="AA69" s="87">
        <f t="shared" si="9"/>
        <v>0</v>
      </c>
    </row>
    <row r="70" spans="1:27" hidden="1" x14ac:dyDescent="0.25">
      <c r="A70" s="95"/>
      <c r="B70" s="99"/>
      <c r="C70" s="80"/>
      <c r="D70" s="80"/>
      <c r="E70" s="80"/>
      <c r="F70" s="81"/>
      <c r="G70" s="81"/>
      <c r="H70" s="81"/>
      <c r="I70" s="80">
        <f t="shared" si="6"/>
        <v>0</v>
      </c>
      <c r="J70" s="96">
        <f t="shared" si="10"/>
        <v>0</v>
      </c>
      <c r="K70" s="80"/>
      <c r="L70" s="97">
        <f t="shared" si="7"/>
        <v>0</v>
      </c>
      <c r="M70" s="85"/>
      <c r="N70" s="85"/>
      <c r="O70" s="85"/>
      <c r="P70" s="85"/>
      <c r="Q70" s="85"/>
      <c r="R70" s="85"/>
      <c r="S70" s="85"/>
      <c r="T70" s="98"/>
      <c r="U70" s="72" t="str">
        <f t="shared" si="11"/>
        <v/>
      </c>
      <c r="V70" s="72" t="str">
        <f t="shared" si="11"/>
        <v/>
      </c>
      <c r="W70" s="72" t="str">
        <f t="shared" si="11"/>
        <v/>
      </c>
      <c r="X70" s="72" t="str">
        <f t="shared" si="11"/>
        <v/>
      </c>
      <c r="Y70" s="72" t="str">
        <f t="shared" si="11"/>
        <v/>
      </c>
      <c r="Z70" s="72" t="str">
        <f t="shared" si="12"/>
        <v/>
      </c>
      <c r="AA70" s="87">
        <f t="shared" si="9"/>
        <v>0</v>
      </c>
    </row>
    <row r="71" spans="1:27" hidden="1" x14ac:dyDescent="0.25">
      <c r="A71" s="95"/>
      <c r="B71" s="99"/>
      <c r="C71" s="80"/>
      <c r="D71" s="80"/>
      <c r="E71" s="80"/>
      <c r="F71" s="81"/>
      <c r="G71" s="81"/>
      <c r="H71" s="81"/>
      <c r="I71" s="80">
        <f t="shared" si="6"/>
        <v>0</v>
      </c>
      <c r="J71" s="96">
        <f t="shared" si="10"/>
        <v>0</v>
      </c>
      <c r="K71" s="80"/>
      <c r="L71" s="97">
        <f t="shared" si="7"/>
        <v>0</v>
      </c>
      <c r="M71" s="85"/>
      <c r="N71" s="85"/>
      <c r="O71" s="85"/>
      <c r="P71" s="85"/>
      <c r="Q71" s="85"/>
      <c r="R71" s="85"/>
      <c r="S71" s="85"/>
      <c r="T71" s="98"/>
      <c r="U71" s="72" t="str">
        <f t="shared" si="11"/>
        <v/>
      </c>
      <c r="V71" s="72" t="str">
        <f t="shared" si="11"/>
        <v/>
      </c>
      <c r="W71" s="72" t="str">
        <f t="shared" si="11"/>
        <v/>
      </c>
      <c r="X71" s="72" t="str">
        <f t="shared" si="11"/>
        <v/>
      </c>
      <c r="Y71" s="72" t="str">
        <f t="shared" si="11"/>
        <v/>
      </c>
      <c r="Z71" s="72" t="str">
        <f t="shared" si="12"/>
        <v/>
      </c>
      <c r="AA71" s="87">
        <f t="shared" si="9"/>
        <v>0</v>
      </c>
    </row>
    <row r="72" spans="1:27" hidden="1" x14ac:dyDescent="0.25">
      <c r="A72" s="95"/>
      <c r="B72" s="99"/>
      <c r="C72" s="80"/>
      <c r="D72" s="80"/>
      <c r="E72" s="80"/>
      <c r="F72" s="81"/>
      <c r="G72" s="81"/>
      <c r="H72" s="81"/>
      <c r="I72" s="80">
        <f t="shared" si="6"/>
        <v>0</v>
      </c>
      <c r="J72" s="96">
        <f t="shared" si="10"/>
        <v>0</v>
      </c>
      <c r="K72" s="80"/>
      <c r="L72" s="97">
        <f t="shared" si="7"/>
        <v>0</v>
      </c>
      <c r="M72" s="85"/>
      <c r="N72" s="85"/>
      <c r="O72" s="85"/>
      <c r="P72" s="85"/>
      <c r="Q72" s="85"/>
      <c r="R72" s="85"/>
      <c r="S72" s="85"/>
      <c r="T72" s="98"/>
      <c r="U72" s="72" t="str">
        <f t="shared" si="11"/>
        <v/>
      </c>
      <c r="V72" s="72" t="str">
        <f t="shared" si="11"/>
        <v/>
      </c>
      <c r="W72" s="72" t="str">
        <f t="shared" si="11"/>
        <v/>
      </c>
      <c r="X72" s="72" t="str">
        <f t="shared" si="11"/>
        <v/>
      </c>
      <c r="Y72" s="72" t="str">
        <f t="shared" si="11"/>
        <v/>
      </c>
      <c r="Z72" s="72" t="str">
        <f t="shared" si="12"/>
        <v/>
      </c>
      <c r="AA72" s="87">
        <f t="shared" si="9"/>
        <v>0</v>
      </c>
    </row>
    <row r="73" spans="1:27" ht="20.45" customHeight="1" x14ac:dyDescent="0.25">
      <c r="A73" s="382"/>
      <c r="B73" s="382"/>
      <c r="C73" s="382"/>
      <c r="D73" s="383"/>
      <c r="E73" s="100"/>
      <c r="F73" s="100"/>
      <c r="G73" s="100"/>
      <c r="H73" s="100"/>
      <c r="I73" s="100">
        <f>SUM(I46:I72)</f>
        <v>145</v>
      </c>
      <c r="J73" s="101">
        <f t="shared" ref="J73" si="13">I73/$I$37</f>
        <v>0.75916230366492143</v>
      </c>
      <c r="K73" s="102" t="s">
        <v>188</v>
      </c>
      <c r="L73" s="93">
        <f>SUM(L46:L72)</f>
        <v>30</v>
      </c>
      <c r="M73" s="347" t="str">
        <f>IF(L73=A43,"pesatura corretta","pesatura non corretta")</f>
        <v>pesatura corretta</v>
      </c>
      <c r="N73" s="347"/>
      <c r="O73" s="347"/>
      <c r="P73" s="347"/>
      <c r="Q73" s="347"/>
      <c r="R73" s="347"/>
      <c r="S73" s="347"/>
      <c r="T73" s="347"/>
      <c r="AA73" s="87">
        <f t="shared" si="9"/>
        <v>0</v>
      </c>
    </row>
    <row r="74" spans="1:27" ht="37.15" hidden="1" customHeight="1" x14ac:dyDescent="0.25">
      <c r="A74" s="371" t="s">
        <v>145</v>
      </c>
      <c r="B74" s="371"/>
      <c r="C74" s="371"/>
      <c r="D74" s="371"/>
      <c r="E74" s="371"/>
      <c r="F74" s="371"/>
      <c r="G74" s="371"/>
      <c r="H74" s="371"/>
      <c r="I74" s="371"/>
      <c r="J74" s="371"/>
      <c r="K74" s="371"/>
      <c r="L74" s="372">
        <f>AA74/100*A43</f>
        <v>0</v>
      </c>
      <c r="M74" s="373"/>
      <c r="N74" s="373"/>
      <c r="O74" s="373"/>
      <c r="P74" s="373"/>
      <c r="Q74" s="373"/>
      <c r="R74" s="373"/>
      <c r="S74" s="373"/>
      <c r="T74" s="374"/>
      <c r="AA74" s="72">
        <f>SUM(AA46:AA72)</f>
        <v>0</v>
      </c>
    </row>
    <row r="75" spans="1:27" ht="37.15" hidden="1" customHeight="1" x14ac:dyDescent="0.25">
      <c r="A75" s="371" t="s">
        <v>146</v>
      </c>
      <c r="B75" s="371"/>
      <c r="C75" s="371"/>
      <c r="D75" s="371"/>
      <c r="E75" s="371"/>
      <c r="F75" s="371"/>
      <c r="G75" s="371"/>
      <c r="H75" s="371"/>
      <c r="I75" s="371"/>
      <c r="J75" s="371"/>
      <c r="K75" s="371"/>
      <c r="L75" s="376">
        <f>AA74/100</f>
        <v>0</v>
      </c>
      <c r="M75" s="377"/>
      <c r="N75" s="377"/>
      <c r="O75" s="377"/>
      <c r="P75" s="377"/>
      <c r="Q75" s="377"/>
      <c r="R75" s="377"/>
      <c r="S75" s="377"/>
      <c r="T75" s="375"/>
    </row>
    <row r="76" spans="1:27" ht="48" customHeight="1" x14ac:dyDescent="0.25">
      <c r="A76" s="378" t="s">
        <v>12</v>
      </c>
      <c r="B76" s="379"/>
      <c r="C76" s="379"/>
      <c r="D76" s="379"/>
      <c r="E76" s="379"/>
      <c r="F76" s="379"/>
      <c r="G76" s="379"/>
      <c r="H76" s="379"/>
      <c r="I76" s="379"/>
      <c r="J76" s="379"/>
      <c r="K76" s="379"/>
      <c r="L76" s="379"/>
      <c r="M76" s="379"/>
      <c r="N76" s="379"/>
      <c r="O76" s="379"/>
      <c r="P76" s="379"/>
      <c r="Q76" s="379"/>
      <c r="R76" s="379"/>
      <c r="S76" s="379"/>
      <c r="T76" s="380"/>
    </row>
    <row r="77" spans="1:27" ht="31.15" customHeight="1" x14ac:dyDescent="0.25">
      <c r="A77" s="354" t="s">
        <v>135</v>
      </c>
      <c r="B77" s="355"/>
      <c r="C77" s="355"/>
      <c r="D77" s="355"/>
      <c r="E77" s="355"/>
      <c r="F77" s="355"/>
      <c r="G77" s="355"/>
      <c r="H77" s="355"/>
      <c r="I77" s="355"/>
      <c r="J77" s="355"/>
      <c r="K77" s="355"/>
      <c r="L77" s="356"/>
      <c r="M77" s="357" t="s">
        <v>136</v>
      </c>
      <c r="N77" s="358"/>
      <c r="O77" s="358"/>
      <c r="P77" s="358"/>
      <c r="Q77" s="358"/>
      <c r="R77" s="103"/>
      <c r="S77" s="103"/>
      <c r="T77" s="359" t="s">
        <v>142</v>
      </c>
    </row>
    <row r="78" spans="1:27" ht="36.6" customHeight="1" x14ac:dyDescent="0.25">
      <c r="A78" s="361">
        <v>30</v>
      </c>
      <c r="B78" s="361"/>
      <c r="C78" s="361"/>
      <c r="D78" s="361"/>
      <c r="E78" s="361"/>
      <c r="F78" s="361"/>
      <c r="G78" s="361"/>
      <c r="H78" s="361"/>
      <c r="I78" s="361"/>
      <c r="J78" s="361"/>
      <c r="K78" s="361"/>
      <c r="L78" s="361"/>
      <c r="M78" s="357"/>
      <c r="N78" s="358"/>
      <c r="O78" s="358"/>
      <c r="P78" s="358"/>
      <c r="Q78" s="358"/>
      <c r="R78" s="104"/>
      <c r="S78" s="104"/>
      <c r="T78" s="359"/>
    </row>
    <row r="79" spans="1:27" ht="53.45" customHeight="1" x14ac:dyDescent="0.25">
      <c r="A79" s="105"/>
      <c r="B79" s="362" t="s">
        <v>209</v>
      </c>
      <c r="C79" s="364" t="s">
        <v>154</v>
      </c>
      <c r="D79" s="366" t="s">
        <v>155</v>
      </c>
      <c r="E79" s="367"/>
      <c r="F79" s="367"/>
      <c r="G79" s="367"/>
      <c r="H79" s="367"/>
      <c r="I79" s="171"/>
      <c r="J79" s="171"/>
      <c r="K79" s="172"/>
      <c r="L79" s="370" t="s">
        <v>129</v>
      </c>
      <c r="M79" s="94" t="s">
        <v>137</v>
      </c>
      <c r="N79" s="94" t="s">
        <v>138</v>
      </c>
      <c r="O79" s="94" t="s">
        <v>139</v>
      </c>
      <c r="P79" s="94" t="s">
        <v>140</v>
      </c>
      <c r="Q79" s="106" t="s">
        <v>141</v>
      </c>
      <c r="R79" s="104"/>
      <c r="S79" s="104"/>
      <c r="T79" s="359"/>
    </row>
    <row r="80" spans="1:27" ht="28.15" customHeight="1" x14ac:dyDescent="0.25">
      <c r="A80" s="105"/>
      <c r="B80" s="363"/>
      <c r="C80" s="365"/>
      <c r="D80" s="368"/>
      <c r="E80" s="369"/>
      <c r="F80" s="369"/>
      <c r="G80" s="369"/>
      <c r="H80" s="369"/>
      <c r="I80" s="173"/>
      <c r="J80" s="173"/>
      <c r="K80" s="174"/>
      <c r="L80" s="365"/>
      <c r="M80" s="94">
        <v>0</v>
      </c>
      <c r="N80" s="94" t="s">
        <v>180</v>
      </c>
      <c r="O80" s="94" t="s">
        <v>181</v>
      </c>
      <c r="P80" s="94" t="s">
        <v>182</v>
      </c>
      <c r="Q80" s="94" t="s">
        <v>183</v>
      </c>
      <c r="R80" s="104"/>
      <c r="S80" s="104"/>
      <c r="T80" s="360"/>
    </row>
    <row r="81" spans="1:27" ht="45" customHeight="1" x14ac:dyDescent="0.25">
      <c r="A81" s="105"/>
      <c r="B81" s="95">
        <v>1</v>
      </c>
      <c r="C81" s="86" t="s">
        <v>18</v>
      </c>
      <c r="D81" s="340" t="s">
        <v>114</v>
      </c>
      <c r="E81" s="340"/>
      <c r="F81" s="340"/>
      <c r="G81" s="340"/>
      <c r="H81" s="340"/>
      <c r="I81" s="170"/>
      <c r="J81" s="170"/>
      <c r="K81" s="169"/>
      <c r="L81" s="175">
        <v>3</v>
      </c>
      <c r="M81" s="107"/>
      <c r="N81" s="107"/>
      <c r="O81" s="107"/>
      <c r="P81" s="107"/>
      <c r="Q81" s="107"/>
      <c r="R81" s="341"/>
      <c r="S81" s="342"/>
      <c r="T81" s="343"/>
      <c r="U81" s="72" t="str">
        <f t="shared" ref="U81:Y90" si="14">IF(M81&gt;0,M81,"")</f>
        <v/>
      </c>
      <c r="V81" s="72" t="str">
        <f t="shared" si="14"/>
        <v/>
      </c>
      <c r="W81" s="72" t="str">
        <f t="shared" si="14"/>
        <v/>
      </c>
      <c r="X81" s="72" t="str">
        <f t="shared" si="14"/>
        <v/>
      </c>
      <c r="Y81" s="72" t="str">
        <f t="shared" si="14"/>
        <v/>
      </c>
      <c r="Z81" s="72" t="str">
        <f t="shared" ref="Z81:Z90" si="15">IF(S81="x",100,"")</f>
        <v/>
      </c>
      <c r="AA81" s="72">
        <f t="shared" ref="AA81:AA90" si="16">SUM(U81:Z81)/$A$78*L81</f>
        <v>0</v>
      </c>
    </row>
    <row r="82" spans="1:27" ht="73.900000000000006" customHeight="1" x14ac:dyDescent="0.25">
      <c r="A82" s="105"/>
      <c r="B82" s="95">
        <v>2</v>
      </c>
      <c r="C82" s="86" t="s">
        <v>115</v>
      </c>
      <c r="D82" s="340" t="s">
        <v>224</v>
      </c>
      <c r="E82" s="340"/>
      <c r="F82" s="340"/>
      <c r="G82" s="340"/>
      <c r="H82" s="340"/>
      <c r="I82" s="169"/>
      <c r="J82" s="86"/>
      <c r="K82" s="86"/>
      <c r="L82" s="176">
        <v>3</v>
      </c>
      <c r="M82" s="85"/>
      <c r="N82" s="85"/>
      <c r="O82" s="85"/>
      <c r="P82" s="85"/>
      <c r="Q82" s="85"/>
      <c r="R82" s="341"/>
      <c r="S82" s="342"/>
      <c r="T82" s="343"/>
      <c r="U82" s="72" t="str">
        <f t="shared" si="14"/>
        <v/>
      </c>
      <c r="V82" s="72" t="str">
        <f t="shared" si="14"/>
        <v/>
      </c>
      <c r="W82" s="72" t="str">
        <f t="shared" si="14"/>
        <v/>
      </c>
      <c r="X82" s="72" t="str">
        <f t="shared" si="14"/>
        <v/>
      </c>
      <c r="Y82" s="72" t="str">
        <f t="shared" si="14"/>
        <v/>
      </c>
      <c r="Z82" s="72" t="str">
        <f t="shared" si="15"/>
        <v/>
      </c>
      <c r="AA82" s="72">
        <f t="shared" si="16"/>
        <v>0</v>
      </c>
    </row>
    <row r="83" spans="1:27" ht="57" customHeight="1" x14ac:dyDescent="0.25">
      <c r="A83" s="105"/>
      <c r="B83" s="95">
        <v>3</v>
      </c>
      <c r="C83" s="86" t="s">
        <v>20</v>
      </c>
      <c r="D83" s="340" t="s">
        <v>116</v>
      </c>
      <c r="E83" s="340"/>
      <c r="F83" s="340"/>
      <c r="G83" s="340"/>
      <c r="H83" s="340"/>
      <c r="I83" s="170"/>
      <c r="J83" s="170"/>
      <c r="K83" s="169"/>
      <c r="L83" s="176">
        <v>3</v>
      </c>
      <c r="M83" s="85"/>
      <c r="N83" s="85"/>
      <c r="O83" s="85"/>
      <c r="P83" s="85"/>
      <c r="Q83" s="85"/>
      <c r="R83" s="341"/>
      <c r="S83" s="342"/>
      <c r="T83" s="343"/>
      <c r="U83" s="72" t="str">
        <f t="shared" si="14"/>
        <v/>
      </c>
      <c r="V83" s="72" t="str">
        <f t="shared" si="14"/>
        <v/>
      </c>
      <c r="W83" s="72" t="str">
        <f t="shared" si="14"/>
        <v/>
      </c>
      <c r="X83" s="72" t="str">
        <f t="shared" si="14"/>
        <v/>
      </c>
      <c r="Y83" s="72" t="str">
        <f t="shared" si="14"/>
        <v/>
      </c>
      <c r="Z83" s="72" t="str">
        <f t="shared" si="15"/>
        <v/>
      </c>
      <c r="AA83" s="72">
        <f t="shared" si="16"/>
        <v>0</v>
      </c>
    </row>
    <row r="84" spans="1:27" ht="44.45" customHeight="1" x14ac:dyDescent="0.25">
      <c r="A84" s="105"/>
      <c r="B84" s="95">
        <v>4</v>
      </c>
      <c r="C84" s="86" t="s">
        <v>117</v>
      </c>
      <c r="D84" s="340" t="s">
        <v>118</v>
      </c>
      <c r="E84" s="340"/>
      <c r="F84" s="340"/>
      <c r="G84" s="340"/>
      <c r="H84" s="340"/>
      <c r="I84" s="169"/>
      <c r="J84" s="86"/>
      <c r="K84" s="86"/>
      <c r="L84" s="176">
        <v>3</v>
      </c>
      <c r="M84" s="85"/>
      <c r="N84" s="85"/>
      <c r="O84" s="85"/>
      <c r="P84" s="85"/>
      <c r="Q84" s="85"/>
      <c r="R84" s="341"/>
      <c r="S84" s="342"/>
      <c r="T84" s="343"/>
      <c r="U84" s="72" t="str">
        <f t="shared" si="14"/>
        <v/>
      </c>
      <c r="V84" s="72" t="str">
        <f t="shared" si="14"/>
        <v/>
      </c>
      <c r="W84" s="72" t="str">
        <f t="shared" si="14"/>
        <v/>
      </c>
      <c r="X84" s="72" t="str">
        <f t="shared" si="14"/>
        <v/>
      </c>
      <c r="Y84" s="72" t="str">
        <f t="shared" si="14"/>
        <v/>
      </c>
      <c r="Z84" s="72" t="str">
        <f t="shared" si="15"/>
        <v/>
      </c>
      <c r="AA84" s="72">
        <f t="shared" si="16"/>
        <v>0</v>
      </c>
    </row>
    <row r="85" spans="1:27" ht="67.150000000000006" customHeight="1" x14ac:dyDescent="0.25">
      <c r="A85" s="105"/>
      <c r="B85" s="95">
        <v>5</v>
      </c>
      <c r="C85" s="86" t="s">
        <v>202</v>
      </c>
      <c r="D85" s="340" t="s">
        <v>205</v>
      </c>
      <c r="E85" s="340"/>
      <c r="F85" s="340"/>
      <c r="G85" s="340"/>
      <c r="H85" s="340"/>
      <c r="I85" s="169"/>
      <c r="J85" s="86"/>
      <c r="K85" s="86"/>
      <c r="L85" s="176">
        <v>3</v>
      </c>
      <c r="M85" s="85"/>
      <c r="N85" s="85"/>
      <c r="O85" s="85"/>
      <c r="P85" s="85"/>
      <c r="Q85" s="85"/>
      <c r="R85" s="341"/>
      <c r="S85" s="342"/>
      <c r="T85" s="343"/>
      <c r="U85" s="72" t="str">
        <f t="shared" si="14"/>
        <v/>
      </c>
      <c r="V85" s="72" t="str">
        <f t="shared" si="14"/>
        <v/>
      </c>
      <c r="W85" s="72" t="str">
        <f t="shared" si="14"/>
        <v/>
      </c>
      <c r="X85" s="72" t="str">
        <f t="shared" si="14"/>
        <v/>
      </c>
      <c r="Y85" s="72" t="str">
        <f t="shared" si="14"/>
        <v/>
      </c>
      <c r="Z85" s="72" t="str">
        <f t="shared" si="15"/>
        <v/>
      </c>
      <c r="AA85" s="72">
        <f t="shared" si="16"/>
        <v>0</v>
      </c>
    </row>
    <row r="86" spans="1:27" ht="39" customHeight="1" x14ac:dyDescent="0.25">
      <c r="A86" s="105"/>
      <c r="B86" s="95">
        <v>6</v>
      </c>
      <c r="C86" s="86" t="s">
        <v>213</v>
      </c>
      <c r="D86" s="340" t="s">
        <v>216</v>
      </c>
      <c r="E86" s="340"/>
      <c r="F86" s="340"/>
      <c r="G86" s="340"/>
      <c r="H86" s="340"/>
      <c r="I86" s="169"/>
      <c r="J86" s="86"/>
      <c r="K86" s="86"/>
      <c r="L86" s="176">
        <v>3</v>
      </c>
      <c r="M86" s="85"/>
      <c r="N86" s="85"/>
      <c r="O86" s="85"/>
      <c r="P86" s="85"/>
      <c r="Q86" s="85"/>
      <c r="R86" s="341"/>
      <c r="S86" s="342"/>
      <c r="T86" s="343"/>
      <c r="U86" s="72" t="str">
        <f t="shared" si="14"/>
        <v/>
      </c>
      <c r="V86" s="72" t="str">
        <f t="shared" si="14"/>
        <v/>
      </c>
      <c r="W86" s="72" t="str">
        <f t="shared" si="14"/>
        <v/>
      </c>
      <c r="X86" s="72" t="str">
        <f t="shared" si="14"/>
        <v/>
      </c>
      <c r="Y86" s="72" t="str">
        <f t="shared" si="14"/>
        <v/>
      </c>
      <c r="Z86" s="72" t="str">
        <f t="shared" si="15"/>
        <v/>
      </c>
      <c r="AA86" s="72">
        <f t="shared" si="16"/>
        <v>0</v>
      </c>
    </row>
    <row r="87" spans="1:27" ht="37.9" customHeight="1" x14ac:dyDescent="0.25">
      <c r="A87" s="105"/>
      <c r="B87" s="95">
        <v>7</v>
      </c>
      <c r="C87" s="86" t="s">
        <v>215</v>
      </c>
      <c r="D87" s="340" t="s">
        <v>214</v>
      </c>
      <c r="E87" s="340"/>
      <c r="F87" s="340"/>
      <c r="G87" s="340"/>
      <c r="H87" s="340"/>
      <c r="I87" s="169"/>
      <c r="J87" s="86"/>
      <c r="K87" s="86"/>
      <c r="L87" s="176">
        <v>3</v>
      </c>
      <c r="M87" s="85"/>
      <c r="N87" s="85"/>
      <c r="O87" s="85"/>
      <c r="P87" s="85"/>
      <c r="Q87" s="85"/>
      <c r="R87" s="341"/>
      <c r="S87" s="342"/>
      <c r="T87" s="343"/>
      <c r="U87" s="72" t="str">
        <f t="shared" si="14"/>
        <v/>
      </c>
      <c r="V87" s="72" t="str">
        <f t="shared" si="14"/>
        <v/>
      </c>
      <c r="W87" s="72" t="str">
        <f t="shared" si="14"/>
        <v/>
      </c>
      <c r="X87" s="72" t="str">
        <f t="shared" si="14"/>
        <v/>
      </c>
      <c r="Y87" s="72" t="str">
        <f t="shared" si="14"/>
        <v/>
      </c>
      <c r="Z87" s="72" t="str">
        <f t="shared" si="15"/>
        <v/>
      </c>
      <c r="AA87" s="72">
        <f t="shared" si="16"/>
        <v>0</v>
      </c>
    </row>
    <row r="88" spans="1:27" ht="45" customHeight="1" x14ac:dyDescent="0.25">
      <c r="A88" s="105"/>
      <c r="B88" s="95">
        <v>8</v>
      </c>
      <c r="C88" s="86" t="s">
        <v>88</v>
      </c>
      <c r="D88" s="340" t="s">
        <v>206</v>
      </c>
      <c r="E88" s="340"/>
      <c r="F88" s="340"/>
      <c r="G88" s="340"/>
      <c r="H88" s="340"/>
      <c r="I88" s="169"/>
      <c r="J88" s="86"/>
      <c r="K88" s="86"/>
      <c r="L88" s="176">
        <v>3</v>
      </c>
      <c r="M88" s="85"/>
      <c r="N88" s="85"/>
      <c r="O88" s="85"/>
      <c r="P88" s="85"/>
      <c r="Q88" s="85"/>
      <c r="R88" s="341"/>
      <c r="S88" s="342"/>
      <c r="T88" s="343"/>
      <c r="U88" s="72" t="str">
        <f t="shared" si="14"/>
        <v/>
      </c>
      <c r="V88" s="72" t="str">
        <f t="shared" si="14"/>
        <v/>
      </c>
      <c r="W88" s="72" t="str">
        <f t="shared" si="14"/>
        <v/>
      </c>
      <c r="X88" s="72" t="str">
        <f t="shared" si="14"/>
        <v/>
      </c>
      <c r="Y88" s="72" t="str">
        <f t="shared" si="14"/>
        <v/>
      </c>
      <c r="Z88" s="72" t="str">
        <f t="shared" si="15"/>
        <v/>
      </c>
      <c r="AA88" s="72">
        <f t="shared" si="16"/>
        <v>0</v>
      </c>
    </row>
    <row r="89" spans="1:27" ht="43.15" customHeight="1" x14ac:dyDescent="0.25">
      <c r="A89" s="105"/>
      <c r="B89" s="95">
        <v>9</v>
      </c>
      <c r="C89" s="86" t="s">
        <v>203</v>
      </c>
      <c r="D89" s="340" t="s">
        <v>207</v>
      </c>
      <c r="E89" s="340"/>
      <c r="F89" s="340"/>
      <c r="G89" s="340"/>
      <c r="H89" s="340"/>
      <c r="I89" s="169"/>
      <c r="J89" s="86"/>
      <c r="K89" s="86"/>
      <c r="L89" s="176">
        <v>3</v>
      </c>
      <c r="M89" s="85"/>
      <c r="N89" s="85"/>
      <c r="O89" s="85"/>
      <c r="P89" s="85"/>
      <c r="Q89" s="85"/>
      <c r="R89" s="341"/>
      <c r="S89" s="342"/>
      <c r="T89" s="343"/>
      <c r="U89" s="72" t="str">
        <f t="shared" si="14"/>
        <v/>
      </c>
      <c r="V89" s="72" t="str">
        <f t="shared" si="14"/>
        <v/>
      </c>
      <c r="W89" s="72" t="str">
        <f t="shared" si="14"/>
        <v/>
      </c>
      <c r="X89" s="72" t="str">
        <f t="shared" si="14"/>
        <v/>
      </c>
      <c r="Y89" s="72" t="str">
        <f t="shared" si="14"/>
        <v/>
      </c>
      <c r="Z89" s="72" t="str">
        <f t="shared" si="15"/>
        <v/>
      </c>
      <c r="AA89" s="72">
        <f t="shared" si="16"/>
        <v>0</v>
      </c>
    </row>
    <row r="90" spans="1:27" ht="37.15" customHeight="1" x14ac:dyDescent="0.25">
      <c r="A90" s="105"/>
      <c r="B90" s="95">
        <v>10</v>
      </c>
      <c r="C90" s="86" t="s">
        <v>204</v>
      </c>
      <c r="D90" s="340" t="s">
        <v>208</v>
      </c>
      <c r="E90" s="340"/>
      <c r="F90" s="340"/>
      <c r="G90" s="340"/>
      <c r="H90" s="340"/>
      <c r="I90" s="169"/>
      <c r="J90" s="86"/>
      <c r="K90" s="86"/>
      <c r="L90" s="176">
        <v>3</v>
      </c>
      <c r="M90" s="85"/>
      <c r="N90" s="85"/>
      <c r="O90" s="85"/>
      <c r="P90" s="85"/>
      <c r="Q90" s="85"/>
      <c r="R90" s="341"/>
      <c r="S90" s="342"/>
      <c r="T90" s="343"/>
      <c r="U90" s="72" t="str">
        <f t="shared" si="14"/>
        <v/>
      </c>
      <c r="V90" s="72" t="str">
        <f t="shared" si="14"/>
        <v/>
      </c>
      <c r="W90" s="72" t="str">
        <f t="shared" si="14"/>
        <v/>
      </c>
      <c r="X90" s="72" t="str">
        <f t="shared" si="14"/>
        <v/>
      </c>
      <c r="Y90" s="72" t="str">
        <f t="shared" si="14"/>
        <v/>
      </c>
      <c r="Z90" s="72" t="str">
        <f t="shared" si="15"/>
        <v/>
      </c>
      <c r="AA90" s="72">
        <f t="shared" si="16"/>
        <v>0</v>
      </c>
    </row>
    <row r="91" spans="1:27" ht="22.9" customHeight="1" x14ac:dyDescent="0.25">
      <c r="A91" s="105"/>
      <c r="B91" s="344" t="s">
        <v>187</v>
      </c>
      <c r="C91" s="345"/>
      <c r="D91" s="345"/>
      <c r="E91" s="345"/>
      <c r="F91" s="345"/>
      <c r="G91" s="345"/>
      <c r="H91" s="345"/>
      <c r="I91" s="345"/>
      <c r="J91" s="345"/>
      <c r="K91" s="346"/>
      <c r="L91" s="93">
        <f>SUM(L81:L90)</f>
        <v>30</v>
      </c>
      <c r="M91" s="347" t="str">
        <f>IF(L91=A78,"pesatura corretta","pesatura non corretta")</f>
        <v>pesatura corretta</v>
      </c>
      <c r="N91" s="347"/>
      <c r="O91" s="347"/>
      <c r="P91" s="347"/>
      <c r="Q91" s="347"/>
      <c r="R91" s="347"/>
      <c r="S91" s="347"/>
      <c r="T91" s="347"/>
      <c r="AA91" s="72">
        <f>SUM(AA81:AA90)</f>
        <v>0</v>
      </c>
    </row>
    <row r="92" spans="1:27" s="91" customFormat="1" ht="32.450000000000003" hidden="1" customHeight="1" x14ac:dyDescent="0.4">
      <c r="A92" s="108"/>
      <c r="B92" s="348" t="s">
        <v>147</v>
      </c>
      <c r="C92" s="349"/>
      <c r="D92" s="349"/>
      <c r="E92" s="349"/>
      <c r="F92" s="349"/>
      <c r="G92" s="349"/>
      <c r="H92" s="349"/>
      <c r="I92" s="349"/>
      <c r="J92" s="349"/>
      <c r="K92" s="350"/>
      <c r="L92" s="351">
        <f>AA91/100*A78</f>
        <v>0</v>
      </c>
      <c r="M92" s="351"/>
      <c r="N92" s="351"/>
      <c r="O92" s="351"/>
      <c r="P92" s="351"/>
      <c r="Q92" s="351"/>
      <c r="R92" s="351"/>
      <c r="S92" s="351"/>
      <c r="T92" s="352"/>
    </row>
    <row r="93" spans="1:27" s="91" customFormat="1" ht="32.450000000000003" hidden="1" customHeight="1" x14ac:dyDescent="0.4">
      <c r="A93" s="109"/>
      <c r="B93" s="348" t="s">
        <v>148</v>
      </c>
      <c r="C93" s="349"/>
      <c r="D93" s="349"/>
      <c r="E93" s="349"/>
      <c r="F93" s="349"/>
      <c r="G93" s="349"/>
      <c r="H93" s="349"/>
      <c r="I93" s="349"/>
      <c r="J93" s="349"/>
      <c r="K93" s="350"/>
      <c r="L93" s="353">
        <f>AA91/100</f>
        <v>0</v>
      </c>
      <c r="M93" s="353"/>
      <c r="N93" s="353"/>
      <c r="O93" s="353"/>
      <c r="P93" s="353"/>
      <c r="Q93" s="353"/>
      <c r="R93" s="353"/>
      <c r="S93" s="353"/>
      <c r="T93" s="352"/>
    </row>
    <row r="94" spans="1:27" x14ac:dyDescent="0.25">
      <c r="B94" s="336"/>
      <c r="C94" s="337"/>
      <c r="D94" s="337"/>
      <c r="E94" s="337"/>
      <c r="F94" s="337"/>
      <c r="G94" s="337"/>
      <c r="H94" s="337"/>
      <c r="I94" s="337"/>
      <c r="J94" s="337"/>
      <c r="K94" s="337"/>
      <c r="L94" s="337"/>
      <c r="M94" s="337"/>
      <c r="N94" s="337"/>
      <c r="O94" s="337"/>
      <c r="P94" s="337"/>
      <c r="Q94" s="337"/>
      <c r="R94" s="337"/>
      <c r="S94" s="337"/>
      <c r="T94" s="338"/>
    </row>
    <row r="95" spans="1:27" ht="55.9" customHeight="1" x14ac:dyDescent="0.25">
      <c r="A95" s="339" t="s">
        <v>31</v>
      </c>
      <c r="B95" s="339"/>
      <c r="C95" s="339"/>
      <c r="D95" s="339"/>
      <c r="E95" s="339"/>
      <c r="F95" s="339"/>
      <c r="G95" s="339"/>
      <c r="H95" s="339"/>
      <c r="I95" s="339"/>
      <c r="J95" s="339"/>
      <c r="K95" s="339"/>
      <c r="L95" s="339"/>
      <c r="M95" s="339"/>
      <c r="N95" s="339"/>
      <c r="O95" s="339"/>
      <c r="P95" s="339"/>
      <c r="Q95" s="339"/>
      <c r="R95" s="339"/>
      <c r="S95" s="339"/>
      <c r="T95" s="339"/>
    </row>
    <row r="96" spans="1:27" ht="31.9" customHeight="1" x14ac:dyDescent="0.25">
      <c r="A96" s="319" t="s">
        <v>33</v>
      </c>
      <c r="B96" s="319"/>
      <c r="C96" s="319"/>
      <c r="D96" s="319"/>
      <c r="E96" s="319"/>
      <c r="F96" s="319"/>
      <c r="G96" s="319"/>
      <c r="H96" s="319"/>
      <c r="I96" s="319"/>
      <c r="J96" s="319"/>
      <c r="K96" s="319"/>
      <c r="L96" s="110">
        <f>L38</f>
        <v>0</v>
      </c>
      <c r="M96" s="319" t="s">
        <v>165</v>
      </c>
      <c r="N96" s="319"/>
      <c r="O96" s="111">
        <f>A7</f>
        <v>40</v>
      </c>
      <c r="P96" s="319" t="s">
        <v>85</v>
      </c>
      <c r="Q96" s="319"/>
      <c r="R96" s="161"/>
      <c r="S96" s="161"/>
      <c r="T96" s="112">
        <f>L96/O96</f>
        <v>0</v>
      </c>
    </row>
    <row r="97" spans="1:20" ht="31.9" customHeight="1" x14ac:dyDescent="0.25">
      <c r="A97" s="319" t="s">
        <v>34</v>
      </c>
      <c r="B97" s="319"/>
      <c r="C97" s="319"/>
      <c r="D97" s="319"/>
      <c r="E97" s="319"/>
      <c r="F97" s="319"/>
      <c r="G97" s="319"/>
      <c r="H97" s="319"/>
      <c r="I97" s="319"/>
      <c r="J97" s="319"/>
      <c r="K97" s="319"/>
      <c r="L97" s="110">
        <f>L74</f>
        <v>0</v>
      </c>
      <c r="M97" s="319" t="s">
        <v>165</v>
      </c>
      <c r="N97" s="319"/>
      <c r="O97" s="111">
        <f>A43</f>
        <v>30</v>
      </c>
      <c r="P97" s="319" t="s">
        <v>85</v>
      </c>
      <c r="Q97" s="319"/>
      <c r="R97" s="319"/>
      <c r="S97" s="319"/>
      <c r="T97" s="112">
        <f>L97/O97</f>
        <v>0</v>
      </c>
    </row>
    <row r="98" spans="1:20" ht="31.9" customHeight="1" x14ac:dyDescent="0.25">
      <c r="A98" s="319" t="s">
        <v>35</v>
      </c>
      <c r="B98" s="319"/>
      <c r="C98" s="319"/>
      <c r="D98" s="319"/>
      <c r="E98" s="319"/>
      <c r="F98" s="319"/>
      <c r="G98" s="319"/>
      <c r="H98" s="319"/>
      <c r="I98" s="319"/>
      <c r="J98" s="319"/>
      <c r="K98" s="319"/>
      <c r="L98" s="113">
        <f>L92</f>
        <v>0</v>
      </c>
      <c r="M98" s="329" t="s">
        <v>165</v>
      </c>
      <c r="N98" s="330"/>
      <c r="O98" s="114">
        <f>A78</f>
        <v>30</v>
      </c>
      <c r="P98" s="329" t="s">
        <v>85</v>
      </c>
      <c r="Q98" s="331"/>
      <c r="R98" s="331"/>
      <c r="S98" s="330"/>
      <c r="T98" s="115">
        <f>L98/O98</f>
        <v>0</v>
      </c>
    </row>
    <row r="99" spans="1:20" ht="57" customHeight="1" x14ac:dyDescent="0.25">
      <c r="A99" s="332" t="s">
        <v>32</v>
      </c>
      <c r="B99" s="332"/>
      <c r="C99" s="332"/>
      <c r="D99" s="332"/>
      <c r="E99" s="333"/>
      <c r="F99" s="333"/>
      <c r="G99" s="333"/>
      <c r="H99" s="333"/>
      <c r="I99" s="333"/>
      <c r="J99" s="333"/>
      <c r="K99" s="333"/>
      <c r="L99" s="160">
        <f>SUM(L96:L98)</f>
        <v>0</v>
      </c>
      <c r="M99" s="334" t="s">
        <v>149</v>
      </c>
      <c r="N99" s="335"/>
      <c r="O99" s="116" t="s">
        <v>197</v>
      </c>
      <c r="P99" s="334" t="s">
        <v>184</v>
      </c>
      <c r="Q99" s="335"/>
      <c r="R99" s="165" t="s">
        <v>151</v>
      </c>
      <c r="S99" s="165" t="s">
        <v>150</v>
      </c>
      <c r="T99" s="117">
        <f>L99/(O96+O97+O98)</f>
        <v>0</v>
      </c>
    </row>
    <row r="100" spans="1:20" s="162" customFormat="1" ht="75" customHeight="1" x14ac:dyDescent="0.35">
      <c r="A100" s="161"/>
      <c r="B100" s="319" t="s">
        <v>212</v>
      </c>
      <c r="C100" s="319"/>
      <c r="D100" s="183" t="s">
        <v>195</v>
      </c>
      <c r="E100" s="320" t="s">
        <v>199</v>
      </c>
      <c r="F100" s="321"/>
      <c r="G100" s="321"/>
      <c r="H100" s="321"/>
      <c r="I100" s="321"/>
      <c r="J100" s="321"/>
      <c r="K100" s="321"/>
      <c r="L100" s="322"/>
      <c r="M100" s="323" t="s">
        <v>196</v>
      </c>
      <c r="N100" s="324"/>
      <c r="O100" s="163" t="s">
        <v>201</v>
      </c>
      <c r="P100" s="323" t="s">
        <v>198</v>
      </c>
      <c r="Q100" s="324"/>
      <c r="R100" s="325"/>
      <c r="S100" s="326"/>
      <c r="T100" s="164" t="s">
        <v>200</v>
      </c>
    </row>
    <row r="101" spans="1:20" ht="89.45" customHeight="1" x14ac:dyDescent="0.25">
      <c r="B101" s="327" t="s">
        <v>54</v>
      </c>
      <c r="C101" s="327"/>
      <c r="D101" s="327"/>
      <c r="E101" s="327"/>
      <c r="O101" s="327" t="s">
        <v>52</v>
      </c>
      <c r="P101" s="327"/>
      <c r="Q101" s="328"/>
      <c r="R101" s="328"/>
      <c r="S101" s="328"/>
      <c r="T101" s="328"/>
    </row>
    <row r="102" spans="1:20" ht="89.45" customHeight="1" x14ac:dyDescent="0.25">
      <c r="B102" s="317" t="s">
        <v>54</v>
      </c>
      <c r="C102" s="317"/>
      <c r="D102" s="317"/>
      <c r="E102" s="317"/>
      <c r="O102" s="317" t="s">
        <v>53</v>
      </c>
      <c r="P102" s="317"/>
      <c r="Q102" s="318"/>
      <c r="R102" s="318"/>
      <c r="S102" s="318"/>
      <c r="T102" s="318"/>
    </row>
  </sheetData>
  <mergeCells count="120">
    <mergeCell ref="B1:Q1"/>
    <mergeCell ref="B2:R2"/>
    <mergeCell ref="A3:D3"/>
    <mergeCell ref="E3:T3"/>
    <mergeCell ref="A4:D4"/>
    <mergeCell ref="E4:T4"/>
    <mergeCell ref="A5:T5"/>
    <mergeCell ref="A6:L6"/>
    <mergeCell ref="M6:S7"/>
    <mergeCell ref="T6:T9"/>
    <mergeCell ref="A7:L7"/>
    <mergeCell ref="A8:A9"/>
    <mergeCell ref="B8:B9"/>
    <mergeCell ref="F8:H8"/>
    <mergeCell ref="I8:I9"/>
    <mergeCell ref="J8:J9"/>
    <mergeCell ref="A37:D37"/>
    <mergeCell ref="E37:H37"/>
    <mergeCell ref="M37:T37"/>
    <mergeCell ref="A38:K38"/>
    <mergeCell ref="L38:S38"/>
    <mergeCell ref="T38:T39"/>
    <mergeCell ref="A39:K39"/>
    <mergeCell ref="L39:S39"/>
    <mergeCell ref="K8:K9"/>
    <mergeCell ref="L8:L9"/>
    <mergeCell ref="B10:B12"/>
    <mergeCell ref="C10:C12"/>
    <mergeCell ref="B13:B16"/>
    <mergeCell ref="C13:C16"/>
    <mergeCell ref="T10:T12"/>
    <mergeCell ref="T13:T16"/>
    <mergeCell ref="A40:T40"/>
    <mergeCell ref="A41:T41"/>
    <mergeCell ref="A42:L42"/>
    <mergeCell ref="M42:S43"/>
    <mergeCell ref="T42:T45"/>
    <mergeCell ref="A43:L43"/>
    <mergeCell ref="A44:A45"/>
    <mergeCell ref="B44:B45"/>
    <mergeCell ref="F44:H44"/>
    <mergeCell ref="I44:I45"/>
    <mergeCell ref="A74:K74"/>
    <mergeCell ref="L74:S74"/>
    <mergeCell ref="T74:T75"/>
    <mergeCell ref="A75:K75"/>
    <mergeCell ref="L75:S75"/>
    <mergeCell ref="A76:T76"/>
    <mergeCell ref="J44:J45"/>
    <mergeCell ref="K44:K45"/>
    <mergeCell ref="L44:L45"/>
    <mergeCell ref="A73:D73"/>
    <mergeCell ref="M73:T73"/>
    <mergeCell ref="T49:T50"/>
    <mergeCell ref="C50:C52"/>
    <mergeCell ref="C46:C47"/>
    <mergeCell ref="B46:B47"/>
    <mergeCell ref="B50:B52"/>
    <mergeCell ref="D81:H81"/>
    <mergeCell ref="R81:T81"/>
    <mergeCell ref="D82:H82"/>
    <mergeCell ref="R82:T82"/>
    <mergeCell ref="D83:H83"/>
    <mergeCell ref="R83:T83"/>
    <mergeCell ref="A77:L77"/>
    <mergeCell ref="M77:Q78"/>
    <mergeCell ref="T77:T80"/>
    <mergeCell ref="A78:L78"/>
    <mergeCell ref="B79:B80"/>
    <mergeCell ref="C79:C80"/>
    <mergeCell ref="D79:H80"/>
    <mergeCell ref="L79:L80"/>
    <mergeCell ref="D87:H87"/>
    <mergeCell ref="R87:T87"/>
    <mergeCell ref="D88:H88"/>
    <mergeCell ref="R88:T88"/>
    <mergeCell ref="D89:H89"/>
    <mergeCell ref="R89:T89"/>
    <mergeCell ref="D84:H84"/>
    <mergeCell ref="R84:T84"/>
    <mergeCell ref="D85:H85"/>
    <mergeCell ref="R85:T85"/>
    <mergeCell ref="D86:H86"/>
    <mergeCell ref="R86:T86"/>
    <mergeCell ref="D90:H90"/>
    <mergeCell ref="R90:T90"/>
    <mergeCell ref="B91:K91"/>
    <mergeCell ref="M91:T91"/>
    <mergeCell ref="B92:K92"/>
    <mergeCell ref="L92:S92"/>
    <mergeCell ref="T92:T93"/>
    <mergeCell ref="B93:K93"/>
    <mergeCell ref="L93:S93"/>
    <mergeCell ref="A98:K98"/>
    <mergeCell ref="M98:N98"/>
    <mergeCell ref="P98:S98"/>
    <mergeCell ref="A99:K99"/>
    <mergeCell ref="M99:N99"/>
    <mergeCell ref="P99:Q99"/>
    <mergeCell ref="B94:T94"/>
    <mergeCell ref="A95:T95"/>
    <mergeCell ref="A96:K96"/>
    <mergeCell ref="M96:N96"/>
    <mergeCell ref="P96:Q96"/>
    <mergeCell ref="A97:K97"/>
    <mergeCell ref="M97:N97"/>
    <mergeCell ref="P97:S97"/>
    <mergeCell ref="B102:C102"/>
    <mergeCell ref="D102:E102"/>
    <mergeCell ref="O102:P102"/>
    <mergeCell ref="Q102:T102"/>
    <mergeCell ref="B100:C100"/>
    <mergeCell ref="E100:L100"/>
    <mergeCell ref="M100:N100"/>
    <mergeCell ref="P100:Q100"/>
    <mergeCell ref="R100:S100"/>
    <mergeCell ref="B101:C101"/>
    <mergeCell ref="D101:E101"/>
    <mergeCell ref="O101:P101"/>
    <mergeCell ref="Q101:T101"/>
  </mergeCells>
  <conditionalFormatting sqref="L37">
    <cfRule type="cellIs" dxfId="21" priority="3" operator="notEqual">
      <formula>$A$7</formula>
    </cfRule>
    <cfRule type="cellIs" dxfId="20" priority="4" operator="equal">
      <formula>$A$7</formula>
    </cfRule>
  </conditionalFormatting>
  <conditionalFormatting sqref="L73 L91">
    <cfRule type="cellIs" dxfId="19" priority="1" operator="notEqual">
      <formula>$A$43</formula>
    </cfRule>
    <cfRule type="cellIs" dxfId="18" priority="2" operator="equal">
      <formula>$A$43</formula>
    </cfRule>
  </conditionalFormatting>
  <pageMargins left="0.7" right="0.7" top="0.75" bottom="0.75" header="0.3" footer="0.3"/>
  <pageSetup paperSize="9" scale="56" fitToHeight="0" orientation="landscape" r:id="rId1"/>
  <rowBreaks count="3" manualBreakCount="3">
    <brk id="39" min="1" max="19" man="1"/>
    <brk id="75" min="1" max="19" man="1"/>
    <brk id="100" min="1"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2B46-66EF-4079-BCEE-D604A2428C01}">
  <sheetPr>
    <pageSetUpPr fitToPage="1"/>
  </sheetPr>
  <dimension ref="A1:AA102"/>
  <sheetViews>
    <sheetView view="pageBreakPreview" topLeftCell="B42" zoomScale="80" zoomScaleNormal="60" zoomScaleSheetLayoutView="80" workbookViewId="0">
      <selection activeCell="L46" sqref="L46:L49"/>
    </sheetView>
  </sheetViews>
  <sheetFormatPr defaultColWidth="8.85546875" defaultRowHeight="15" x14ac:dyDescent="0.25"/>
  <cols>
    <col min="1" max="1" width="10.140625" style="72" hidden="1" customWidth="1"/>
    <col min="2" max="2" width="6.28515625" style="72" customWidth="1"/>
    <col min="3" max="3" width="52" style="119" customWidth="1"/>
    <col min="4" max="4" width="54.42578125" style="119" customWidth="1"/>
    <col min="5" max="5" width="18.28515625" style="119" customWidth="1"/>
    <col min="6" max="6" width="5.42578125" style="118" customWidth="1"/>
    <col min="7" max="7" width="7" style="118" customWidth="1"/>
    <col min="8" max="8" width="5.42578125" style="118" customWidth="1"/>
    <col min="9" max="9" width="15.28515625" style="119" hidden="1" customWidth="1"/>
    <col min="10" max="10" width="14.5703125" style="119" hidden="1" customWidth="1"/>
    <col min="11" max="11" width="40" style="119" customWidth="1"/>
    <col min="12" max="12" width="11.85546875" style="72" customWidth="1"/>
    <col min="13" max="16" width="22.28515625" style="72" hidden="1" customWidth="1"/>
    <col min="17" max="17" width="24.140625" style="72" hidden="1" customWidth="1"/>
    <col min="18" max="18" width="5" style="72" hidden="1" customWidth="1"/>
    <col min="19" max="19" width="9.5703125" style="72" hidden="1" customWidth="1"/>
    <col min="20" max="20" width="27.28515625" style="72" customWidth="1"/>
    <col min="21" max="26" width="8.85546875" style="72" customWidth="1"/>
    <col min="27" max="27" width="25" style="72" customWidth="1"/>
    <col min="28" max="32" width="8.85546875" style="72" customWidth="1"/>
    <col min="33" max="16384" width="8.85546875" style="72"/>
  </cols>
  <sheetData>
    <row r="1" spans="1:27" ht="58.15" customHeight="1" x14ac:dyDescent="0.25">
      <c r="A1" s="166"/>
      <c r="B1" s="415" t="s">
        <v>191</v>
      </c>
      <c r="C1" s="416"/>
      <c r="D1" s="416"/>
      <c r="E1" s="416"/>
      <c r="F1" s="416"/>
      <c r="G1" s="416"/>
      <c r="H1" s="416"/>
      <c r="I1" s="416"/>
      <c r="J1" s="416"/>
      <c r="K1" s="416"/>
      <c r="L1" s="416"/>
      <c r="M1" s="416"/>
      <c r="N1" s="416"/>
      <c r="O1" s="416"/>
      <c r="P1" s="416"/>
      <c r="Q1" s="417"/>
      <c r="R1" s="166"/>
      <c r="S1" s="166"/>
      <c r="T1" s="111" t="s">
        <v>270</v>
      </c>
    </row>
    <row r="2" spans="1:27" ht="49.15" customHeight="1" x14ac:dyDescent="0.25">
      <c r="A2" s="166"/>
      <c r="B2" s="415" t="s">
        <v>246</v>
      </c>
      <c r="C2" s="416"/>
      <c r="D2" s="416"/>
      <c r="E2" s="416"/>
      <c r="F2" s="416"/>
      <c r="G2" s="416"/>
      <c r="H2" s="416"/>
      <c r="I2" s="416"/>
      <c r="J2" s="416"/>
      <c r="K2" s="416"/>
      <c r="L2" s="416"/>
      <c r="M2" s="416"/>
      <c r="N2" s="416"/>
      <c r="O2" s="416"/>
      <c r="P2" s="416"/>
      <c r="Q2" s="416"/>
      <c r="R2" s="417"/>
      <c r="S2" s="73"/>
      <c r="T2" s="74">
        <v>2026</v>
      </c>
    </row>
    <row r="3" spans="1:27" ht="31.9" customHeight="1" x14ac:dyDescent="0.25">
      <c r="A3" s="418" t="s">
        <v>193</v>
      </c>
      <c r="B3" s="418"/>
      <c r="C3" s="418"/>
      <c r="D3" s="418"/>
      <c r="E3" s="419" t="s">
        <v>249</v>
      </c>
      <c r="F3" s="420"/>
      <c r="G3" s="420"/>
      <c r="H3" s="420"/>
      <c r="I3" s="420"/>
      <c r="J3" s="420"/>
      <c r="K3" s="420"/>
      <c r="L3" s="420"/>
      <c r="M3" s="420"/>
      <c r="N3" s="420"/>
      <c r="O3" s="420"/>
      <c r="P3" s="420"/>
      <c r="Q3" s="420"/>
      <c r="R3" s="420"/>
      <c r="S3" s="420"/>
      <c r="T3" s="421"/>
    </row>
    <row r="4" spans="1:27" ht="31.9" customHeight="1" x14ac:dyDescent="0.25">
      <c r="A4" s="418" t="s">
        <v>192</v>
      </c>
      <c r="B4" s="418"/>
      <c r="C4" s="418"/>
      <c r="D4" s="418"/>
      <c r="E4" s="419" t="s">
        <v>248</v>
      </c>
      <c r="F4" s="420"/>
      <c r="G4" s="420"/>
      <c r="H4" s="420"/>
      <c r="I4" s="420"/>
      <c r="J4" s="420"/>
      <c r="K4" s="420"/>
      <c r="L4" s="420"/>
      <c r="M4" s="420"/>
      <c r="N4" s="420"/>
      <c r="O4" s="420"/>
      <c r="P4" s="420"/>
      <c r="Q4" s="420"/>
      <c r="R4" s="420"/>
      <c r="S4" s="420"/>
      <c r="T4" s="421"/>
    </row>
    <row r="5" spans="1:27" ht="45.6" customHeight="1" x14ac:dyDescent="0.25">
      <c r="A5" s="422" t="s">
        <v>9</v>
      </c>
      <c r="B5" s="422"/>
      <c r="C5" s="422"/>
      <c r="D5" s="422"/>
      <c r="E5" s="422"/>
      <c r="F5" s="422"/>
      <c r="G5" s="422"/>
      <c r="H5" s="422"/>
      <c r="I5" s="422"/>
      <c r="J5" s="422"/>
      <c r="K5" s="422"/>
      <c r="L5" s="422"/>
      <c r="M5" s="422"/>
      <c r="N5" s="422"/>
      <c r="O5" s="422"/>
      <c r="P5" s="422"/>
      <c r="Q5" s="422"/>
      <c r="R5" s="422"/>
      <c r="S5" s="422"/>
      <c r="T5" s="422"/>
    </row>
    <row r="6" spans="1:27" ht="35.450000000000003" customHeight="1" x14ac:dyDescent="0.25">
      <c r="A6" s="406" t="s">
        <v>134</v>
      </c>
      <c r="B6" s="406"/>
      <c r="C6" s="406"/>
      <c r="D6" s="406"/>
      <c r="E6" s="406"/>
      <c r="F6" s="406"/>
      <c r="G6" s="406"/>
      <c r="H6" s="406"/>
      <c r="I6" s="406"/>
      <c r="J6" s="406"/>
      <c r="K6" s="406"/>
      <c r="L6" s="406"/>
      <c r="M6" s="423" t="s">
        <v>122</v>
      </c>
      <c r="N6" s="423"/>
      <c r="O6" s="423"/>
      <c r="P6" s="423"/>
      <c r="Q6" s="423"/>
      <c r="R6" s="423"/>
      <c r="S6" s="423"/>
      <c r="T6" s="423" t="s">
        <v>7</v>
      </c>
    </row>
    <row r="7" spans="1:27" ht="39.6" customHeight="1" x14ac:dyDescent="0.25">
      <c r="A7" s="401">
        <v>40</v>
      </c>
      <c r="B7" s="401"/>
      <c r="C7" s="401"/>
      <c r="D7" s="401"/>
      <c r="E7" s="401"/>
      <c r="F7" s="401"/>
      <c r="G7" s="401"/>
      <c r="H7" s="401"/>
      <c r="I7" s="401"/>
      <c r="J7" s="401"/>
      <c r="K7" s="401"/>
      <c r="L7" s="401"/>
      <c r="M7" s="423"/>
      <c r="N7" s="423"/>
      <c r="O7" s="423"/>
      <c r="P7" s="423"/>
      <c r="Q7" s="423"/>
      <c r="R7" s="423"/>
      <c r="S7" s="423"/>
      <c r="T7" s="423"/>
    </row>
    <row r="8" spans="1:27" ht="44.45" customHeight="1" x14ac:dyDescent="0.25">
      <c r="A8" s="424"/>
      <c r="B8" s="424" t="s">
        <v>209</v>
      </c>
      <c r="C8" s="75" t="s">
        <v>168</v>
      </c>
      <c r="D8" s="75" t="s">
        <v>124</v>
      </c>
      <c r="E8" s="75" t="s">
        <v>125</v>
      </c>
      <c r="F8" s="410" t="s">
        <v>153</v>
      </c>
      <c r="G8" s="410"/>
      <c r="H8" s="410"/>
      <c r="I8" s="410" t="s">
        <v>126</v>
      </c>
      <c r="J8" s="410" t="s">
        <v>127</v>
      </c>
      <c r="K8" s="410" t="s">
        <v>128</v>
      </c>
      <c r="L8" s="410" t="s">
        <v>129</v>
      </c>
      <c r="M8" s="76" t="s">
        <v>163</v>
      </c>
      <c r="N8" s="76" t="s">
        <v>160</v>
      </c>
      <c r="O8" s="76" t="s">
        <v>157</v>
      </c>
      <c r="P8" s="76" t="s">
        <v>158</v>
      </c>
      <c r="Q8" s="76" t="s">
        <v>159</v>
      </c>
      <c r="R8" s="76"/>
      <c r="S8" s="76"/>
      <c r="T8" s="423"/>
    </row>
    <row r="9" spans="1:27" ht="74.45" customHeight="1" x14ac:dyDescent="0.25">
      <c r="A9" s="424"/>
      <c r="B9" s="424"/>
      <c r="C9" s="75" t="s">
        <v>170</v>
      </c>
      <c r="D9" s="75" t="s">
        <v>130</v>
      </c>
      <c r="E9" s="75" t="s">
        <v>131</v>
      </c>
      <c r="F9" s="77" t="s">
        <v>96</v>
      </c>
      <c r="G9" s="77" t="s">
        <v>97</v>
      </c>
      <c r="H9" s="77" t="s">
        <v>210</v>
      </c>
      <c r="I9" s="410"/>
      <c r="J9" s="410"/>
      <c r="K9" s="410"/>
      <c r="L9" s="410"/>
      <c r="M9" s="76">
        <v>0</v>
      </c>
      <c r="N9" s="76" t="s">
        <v>180</v>
      </c>
      <c r="O9" s="76" t="s">
        <v>181</v>
      </c>
      <c r="P9" s="76" t="s">
        <v>182</v>
      </c>
      <c r="Q9" s="76" t="s">
        <v>183</v>
      </c>
      <c r="R9" s="76"/>
      <c r="S9" s="76"/>
      <c r="T9" s="423"/>
    </row>
    <row r="10" spans="1:27" ht="34.15" customHeight="1" x14ac:dyDescent="0.25">
      <c r="A10" s="78"/>
      <c r="B10" s="411">
        <v>1</v>
      </c>
      <c r="C10" s="384" t="s">
        <v>225</v>
      </c>
      <c r="D10" s="80" t="s">
        <v>226</v>
      </c>
      <c r="E10" s="187"/>
      <c r="F10" s="187">
        <v>8</v>
      </c>
      <c r="G10" s="187">
        <v>5</v>
      </c>
      <c r="H10" s="187">
        <v>7</v>
      </c>
      <c r="I10" s="81">
        <f t="shared" ref="I10:I36" si="0">SUM(F10:H10)</f>
        <v>20</v>
      </c>
      <c r="J10" s="82">
        <f>I10/$I$37</f>
        <v>0.10471204188481675</v>
      </c>
      <c r="K10" s="83"/>
      <c r="L10" s="84">
        <f t="shared" ref="L10:L36" si="1">$J10*$A$7</f>
        <v>4.1884816753926701</v>
      </c>
      <c r="M10" s="85"/>
      <c r="N10" s="85"/>
      <c r="O10" s="85"/>
      <c r="P10" s="85"/>
      <c r="Q10" s="85"/>
      <c r="R10" s="85"/>
      <c r="S10" s="85"/>
      <c r="T10" s="384"/>
      <c r="U10" s="72" t="str">
        <f>IF(M10&gt;0,M10,"")</f>
        <v/>
      </c>
      <c r="V10" s="72" t="str">
        <f t="shared" ref="V10:X10" si="2">IF(N10&gt;0,N10,"")</f>
        <v/>
      </c>
      <c r="W10" s="72" t="str">
        <f t="shared" si="2"/>
        <v/>
      </c>
      <c r="X10" s="72" t="str">
        <f t="shared" si="2"/>
        <v/>
      </c>
      <c r="Y10" s="72" t="str">
        <f t="shared" ref="Y10" si="3">IF(Q10&gt;0,Q10,"")</f>
        <v/>
      </c>
      <c r="Z10" s="72" t="str">
        <f t="shared" ref="Z10" si="4">IF(R10&gt;0,R10,"")</f>
        <v/>
      </c>
      <c r="AA10" s="87">
        <f t="shared" ref="AA10:AA36" si="5">SUM(U10:Y10)/$A$7*L10</f>
        <v>0</v>
      </c>
    </row>
    <row r="11" spans="1:27" ht="34.15" customHeight="1" x14ac:dyDescent="0.25">
      <c r="A11" s="78"/>
      <c r="B11" s="412"/>
      <c r="C11" s="414"/>
      <c r="D11" s="80" t="s">
        <v>227</v>
      </c>
      <c r="E11" s="187"/>
      <c r="F11" s="187">
        <v>9</v>
      </c>
      <c r="G11" s="187">
        <v>7</v>
      </c>
      <c r="H11" s="187">
        <v>8</v>
      </c>
      <c r="I11" s="81">
        <f t="shared" si="0"/>
        <v>24</v>
      </c>
      <c r="J11" s="82">
        <f t="shared" ref="J11:J36" si="6">I11/$I$37</f>
        <v>0.1256544502617801</v>
      </c>
      <c r="K11" s="83"/>
      <c r="L11" s="84">
        <f t="shared" si="1"/>
        <v>5.0261780104712042</v>
      </c>
      <c r="M11" s="85"/>
      <c r="N11" s="85"/>
      <c r="O11" s="85"/>
      <c r="P11" s="85"/>
      <c r="Q11" s="85"/>
      <c r="R11" s="85"/>
      <c r="S11" s="85"/>
      <c r="T11" s="414"/>
      <c r="U11" s="72" t="str">
        <f t="shared" ref="U11:U36" si="7">IF(M11&gt;0,M11,"")</f>
        <v/>
      </c>
      <c r="V11" s="72" t="str">
        <f t="shared" ref="V11:V36" si="8">IF(N11&gt;0,N11,"")</f>
        <v/>
      </c>
      <c r="W11" s="72" t="str">
        <f t="shared" ref="W11:W36" si="9">IF(O11&gt;0,O11,"")</f>
        <v/>
      </c>
      <c r="X11" s="72" t="str">
        <f t="shared" ref="X11:X36" si="10">IF(P11&gt;0,P11,"")</f>
        <v/>
      </c>
      <c r="Y11" s="72" t="str">
        <f t="shared" ref="Y11:Y36" si="11">IF(Q11&gt;0,Q11,"")</f>
        <v/>
      </c>
      <c r="Z11" s="72" t="str">
        <f t="shared" ref="Z11:Z36" si="12">IF(R11&gt;0,R11,"")</f>
        <v/>
      </c>
      <c r="AA11" s="87">
        <f t="shared" si="5"/>
        <v>0</v>
      </c>
    </row>
    <row r="12" spans="1:27" ht="33" customHeight="1" x14ac:dyDescent="0.25">
      <c r="A12" s="78"/>
      <c r="B12" s="413"/>
      <c r="C12" s="414"/>
      <c r="D12" s="80" t="s">
        <v>228</v>
      </c>
      <c r="E12" s="187"/>
      <c r="F12" s="187">
        <v>8</v>
      </c>
      <c r="G12" s="187">
        <v>5</v>
      </c>
      <c r="H12" s="187">
        <v>7</v>
      </c>
      <c r="I12" s="81">
        <f t="shared" si="0"/>
        <v>20</v>
      </c>
      <c r="J12" s="82">
        <f t="shared" si="6"/>
        <v>0.10471204188481675</v>
      </c>
      <c r="K12" s="80"/>
      <c r="L12" s="84">
        <f t="shared" si="1"/>
        <v>4.1884816753926701</v>
      </c>
      <c r="M12" s="85"/>
      <c r="N12" s="85"/>
      <c r="O12" s="85"/>
      <c r="P12" s="85"/>
      <c r="Q12" s="85"/>
      <c r="R12" s="85"/>
      <c r="S12" s="85"/>
      <c r="T12" s="385"/>
      <c r="U12" s="72" t="str">
        <f t="shared" si="7"/>
        <v/>
      </c>
      <c r="V12" s="72" t="str">
        <f t="shared" si="8"/>
        <v/>
      </c>
      <c r="W12" s="72" t="str">
        <f t="shared" si="9"/>
        <v/>
      </c>
      <c r="X12" s="72" t="str">
        <f t="shared" si="10"/>
        <v/>
      </c>
      <c r="Y12" s="72" t="str">
        <f t="shared" si="11"/>
        <v/>
      </c>
      <c r="Z12" s="72" t="str">
        <f t="shared" si="12"/>
        <v/>
      </c>
      <c r="AA12" s="87">
        <f t="shared" si="5"/>
        <v>0</v>
      </c>
    </row>
    <row r="13" spans="1:27" ht="30.6" customHeight="1" x14ac:dyDescent="0.25">
      <c r="A13" s="78"/>
      <c r="B13" s="411">
        <v>2</v>
      </c>
      <c r="C13" s="384" t="s">
        <v>229</v>
      </c>
      <c r="D13" s="80" t="s">
        <v>230</v>
      </c>
      <c r="E13" s="187"/>
      <c r="F13" s="187">
        <v>9</v>
      </c>
      <c r="G13" s="187">
        <v>8</v>
      </c>
      <c r="H13" s="187">
        <v>8</v>
      </c>
      <c r="I13" s="81">
        <f t="shared" si="0"/>
        <v>25</v>
      </c>
      <c r="J13" s="82">
        <f t="shared" si="6"/>
        <v>0.13089005235602094</v>
      </c>
      <c r="K13" s="80"/>
      <c r="L13" s="84">
        <f t="shared" si="1"/>
        <v>5.2356020942408374</v>
      </c>
      <c r="M13" s="85"/>
      <c r="N13" s="85"/>
      <c r="O13" s="85"/>
      <c r="P13" s="85"/>
      <c r="Q13" s="85"/>
      <c r="R13" s="85"/>
      <c r="S13" s="85"/>
      <c r="T13" s="384"/>
      <c r="U13" s="72" t="str">
        <f t="shared" si="7"/>
        <v/>
      </c>
      <c r="V13" s="72" t="str">
        <f t="shared" si="8"/>
        <v/>
      </c>
      <c r="W13" s="72" t="str">
        <f t="shared" si="9"/>
        <v/>
      </c>
      <c r="X13" s="72" t="str">
        <f t="shared" si="10"/>
        <v/>
      </c>
      <c r="Y13" s="72" t="str">
        <f t="shared" si="11"/>
        <v/>
      </c>
      <c r="Z13" s="72" t="str">
        <f t="shared" si="12"/>
        <v/>
      </c>
      <c r="AA13" s="87">
        <f t="shared" si="5"/>
        <v>0</v>
      </c>
    </row>
    <row r="14" spans="1:27" ht="33" customHeight="1" x14ac:dyDescent="0.25">
      <c r="A14" s="78"/>
      <c r="B14" s="412"/>
      <c r="C14" s="414"/>
      <c r="D14" s="80" t="s">
        <v>231</v>
      </c>
      <c r="E14" s="187"/>
      <c r="F14" s="187">
        <v>7</v>
      </c>
      <c r="G14" s="187">
        <v>4</v>
      </c>
      <c r="H14" s="187">
        <v>6</v>
      </c>
      <c r="I14" s="81">
        <f t="shared" si="0"/>
        <v>17</v>
      </c>
      <c r="J14" s="82">
        <f t="shared" si="6"/>
        <v>8.9005235602094238E-2</v>
      </c>
      <c r="K14" s="80"/>
      <c r="L14" s="84">
        <f t="shared" si="1"/>
        <v>3.5602094240837694</v>
      </c>
      <c r="M14" s="85"/>
      <c r="N14" s="85"/>
      <c r="O14" s="85"/>
      <c r="P14" s="85"/>
      <c r="Q14" s="85"/>
      <c r="R14" s="85"/>
      <c r="S14" s="85"/>
      <c r="T14" s="414"/>
      <c r="U14" s="72" t="str">
        <f t="shared" si="7"/>
        <v/>
      </c>
      <c r="V14" s="72" t="str">
        <f t="shared" si="8"/>
        <v/>
      </c>
      <c r="W14" s="72" t="str">
        <f t="shared" si="9"/>
        <v/>
      </c>
      <c r="X14" s="72" t="str">
        <f t="shared" si="10"/>
        <v/>
      </c>
      <c r="Y14" s="72" t="str">
        <f t="shared" si="11"/>
        <v/>
      </c>
      <c r="Z14" s="72" t="str">
        <f t="shared" si="12"/>
        <v/>
      </c>
      <c r="AA14" s="87">
        <f t="shared" si="5"/>
        <v>0</v>
      </c>
    </row>
    <row r="15" spans="1:27" ht="36" customHeight="1" x14ac:dyDescent="0.25">
      <c r="A15" s="78"/>
      <c r="B15" s="412"/>
      <c r="C15" s="414"/>
      <c r="D15" s="80" t="s">
        <v>232</v>
      </c>
      <c r="E15" s="187"/>
      <c r="F15" s="187">
        <v>8</v>
      </c>
      <c r="G15" s="187">
        <v>4</v>
      </c>
      <c r="H15" s="187">
        <v>7</v>
      </c>
      <c r="I15" s="81">
        <f t="shared" si="0"/>
        <v>19</v>
      </c>
      <c r="J15" s="82">
        <f t="shared" si="6"/>
        <v>9.947643979057591E-2</v>
      </c>
      <c r="K15" s="80"/>
      <c r="L15" s="84">
        <f t="shared" si="1"/>
        <v>3.9790575916230364</v>
      </c>
      <c r="M15" s="85"/>
      <c r="N15" s="85"/>
      <c r="O15" s="85"/>
      <c r="P15" s="85"/>
      <c r="Q15" s="85"/>
      <c r="R15" s="85"/>
      <c r="S15" s="85"/>
      <c r="T15" s="414"/>
      <c r="U15" s="72" t="str">
        <f t="shared" si="7"/>
        <v/>
      </c>
      <c r="V15" s="72" t="str">
        <f t="shared" si="8"/>
        <v/>
      </c>
      <c r="W15" s="72" t="str">
        <f t="shared" si="9"/>
        <v/>
      </c>
      <c r="X15" s="72" t="str">
        <f t="shared" si="10"/>
        <v/>
      </c>
      <c r="Y15" s="72" t="str">
        <f t="shared" si="11"/>
        <v/>
      </c>
      <c r="Z15" s="72" t="str">
        <f t="shared" si="12"/>
        <v/>
      </c>
      <c r="AA15" s="87">
        <f t="shared" si="5"/>
        <v>0</v>
      </c>
    </row>
    <row r="16" spans="1:27" ht="48.6" customHeight="1" x14ac:dyDescent="0.25">
      <c r="A16" s="78"/>
      <c r="B16" s="413"/>
      <c r="C16" s="385"/>
      <c r="D16" s="80" t="s">
        <v>233</v>
      </c>
      <c r="E16" s="187"/>
      <c r="F16" s="187">
        <v>9</v>
      </c>
      <c r="G16" s="187">
        <v>8</v>
      </c>
      <c r="H16" s="187">
        <v>7</v>
      </c>
      <c r="I16" s="81">
        <f t="shared" si="0"/>
        <v>24</v>
      </c>
      <c r="J16" s="82">
        <f t="shared" si="6"/>
        <v>0.1256544502617801</v>
      </c>
      <c r="K16" s="80"/>
      <c r="L16" s="84">
        <f t="shared" si="1"/>
        <v>5.0261780104712042</v>
      </c>
      <c r="M16" s="85"/>
      <c r="N16" s="85"/>
      <c r="O16" s="85"/>
      <c r="P16" s="85"/>
      <c r="Q16" s="85"/>
      <c r="R16" s="85"/>
      <c r="S16" s="85"/>
      <c r="T16" s="385"/>
      <c r="U16" s="72" t="str">
        <f t="shared" si="7"/>
        <v/>
      </c>
      <c r="V16" s="72" t="str">
        <f t="shared" si="8"/>
        <v/>
      </c>
      <c r="W16" s="72" t="str">
        <f t="shared" si="9"/>
        <v/>
      </c>
      <c r="X16" s="72" t="str">
        <f t="shared" si="10"/>
        <v/>
      </c>
      <c r="Y16" s="72" t="str">
        <f t="shared" si="11"/>
        <v/>
      </c>
      <c r="Z16" s="72" t="str">
        <f t="shared" si="12"/>
        <v/>
      </c>
      <c r="AA16" s="87">
        <f t="shared" si="5"/>
        <v>0</v>
      </c>
    </row>
    <row r="17" spans="1:27" ht="45" x14ac:dyDescent="0.25">
      <c r="A17" s="78"/>
      <c r="B17" s="79">
        <v>3</v>
      </c>
      <c r="C17" s="86" t="s">
        <v>236</v>
      </c>
      <c r="D17" s="80" t="s">
        <v>237</v>
      </c>
      <c r="E17" s="81"/>
      <c r="F17" s="187">
        <v>8</v>
      </c>
      <c r="G17" s="187">
        <v>6</v>
      </c>
      <c r="H17" s="187">
        <v>7</v>
      </c>
      <c r="I17" s="81">
        <f t="shared" si="0"/>
        <v>21</v>
      </c>
      <c r="J17" s="82">
        <f t="shared" si="6"/>
        <v>0.1099476439790576</v>
      </c>
      <c r="K17" s="80"/>
      <c r="L17" s="84">
        <f t="shared" si="1"/>
        <v>4.3979057591623043</v>
      </c>
      <c r="M17" s="85"/>
      <c r="N17" s="85"/>
      <c r="O17" s="85"/>
      <c r="P17" s="85"/>
      <c r="Q17" s="85"/>
      <c r="R17" s="85"/>
      <c r="S17" s="85"/>
      <c r="T17" s="86"/>
      <c r="U17" s="72" t="str">
        <f t="shared" si="7"/>
        <v/>
      </c>
      <c r="V17" s="72" t="str">
        <f t="shared" si="8"/>
        <v/>
      </c>
      <c r="W17" s="72" t="str">
        <f t="shared" si="9"/>
        <v/>
      </c>
      <c r="X17" s="72" t="str">
        <f t="shared" si="10"/>
        <v/>
      </c>
      <c r="Y17" s="72" t="str">
        <f t="shared" si="11"/>
        <v/>
      </c>
      <c r="Z17" s="72" t="str">
        <f t="shared" si="12"/>
        <v/>
      </c>
      <c r="AA17" s="87">
        <f t="shared" si="5"/>
        <v>0</v>
      </c>
    </row>
    <row r="18" spans="1:27" ht="45" x14ac:dyDescent="0.25">
      <c r="A18" s="78"/>
      <c r="B18" s="79">
        <v>4</v>
      </c>
      <c r="C18" s="86" t="s">
        <v>243</v>
      </c>
      <c r="D18" s="80" t="s">
        <v>244</v>
      </c>
      <c r="E18" s="80"/>
      <c r="F18" s="187">
        <v>8</v>
      </c>
      <c r="G18" s="187">
        <v>6</v>
      </c>
      <c r="H18" s="187">
        <v>7</v>
      </c>
      <c r="I18" s="81">
        <f t="shared" si="0"/>
        <v>21</v>
      </c>
      <c r="J18" s="82">
        <f t="shared" si="6"/>
        <v>0.1099476439790576</v>
      </c>
      <c r="K18" s="80"/>
      <c r="L18" s="84">
        <f t="shared" si="1"/>
        <v>4.3979057591623043</v>
      </c>
      <c r="M18" s="85"/>
      <c r="N18" s="85"/>
      <c r="O18" s="85"/>
      <c r="P18" s="85"/>
      <c r="Q18" s="85"/>
      <c r="R18" s="85"/>
      <c r="S18" s="85"/>
      <c r="T18" s="86"/>
      <c r="U18" s="72" t="str">
        <f t="shared" si="7"/>
        <v/>
      </c>
      <c r="V18" s="72" t="str">
        <f t="shared" si="8"/>
        <v/>
      </c>
      <c r="W18" s="72" t="str">
        <f t="shared" si="9"/>
        <v/>
      </c>
      <c r="X18" s="72" t="str">
        <f t="shared" si="10"/>
        <v/>
      </c>
      <c r="Y18" s="72" t="str">
        <f t="shared" si="11"/>
        <v/>
      </c>
      <c r="Z18" s="72" t="str">
        <f t="shared" si="12"/>
        <v/>
      </c>
      <c r="AA18" s="87">
        <f t="shared" si="5"/>
        <v>0</v>
      </c>
    </row>
    <row r="19" spans="1:27" ht="45" x14ac:dyDescent="0.25">
      <c r="A19" s="78"/>
      <c r="B19" s="79">
        <v>5</v>
      </c>
      <c r="C19" s="86" t="s">
        <v>234</v>
      </c>
      <c r="D19" s="80" t="s">
        <v>235</v>
      </c>
      <c r="E19" s="80"/>
      <c r="F19" s="185"/>
      <c r="G19" s="185"/>
      <c r="H19" s="185"/>
      <c r="I19" s="81">
        <f t="shared" si="0"/>
        <v>0</v>
      </c>
      <c r="J19" s="82">
        <f t="shared" si="6"/>
        <v>0</v>
      </c>
      <c r="K19" s="80"/>
      <c r="L19" s="84">
        <f t="shared" si="1"/>
        <v>0</v>
      </c>
      <c r="M19" s="85"/>
      <c r="N19" s="85"/>
      <c r="O19" s="85"/>
      <c r="P19" s="85"/>
      <c r="Q19" s="85"/>
      <c r="R19" s="85"/>
      <c r="S19" s="85"/>
      <c r="T19" s="86"/>
      <c r="U19" s="72" t="str">
        <f t="shared" si="7"/>
        <v/>
      </c>
      <c r="V19" s="72" t="str">
        <f t="shared" si="8"/>
        <v/>
      </c>
      <c r="W19" s="72" t="str">
        <f t="shared" si="9"/>
        <v/>
      </c>
      <c r="X19" s="72" t="str">
        <f t="shared" si="10"/>
        <v/>
      </c>
      <c r="Y19" s="72" t="str">
        <f t="shared" si="11"/>
        <v/>
      </c>
      <c r="Z19" s="72" t="str">
        <f t="shared" si="12"/>
        <v/>
      </c>
      <c r="AA19" s="87">
        <f t="shared" si="5"/>
        <v>0</v>
      </c>
    </row>
    <row r="20" spans="1:27" hidden="1" x14ac:dyDescent="0.25">
      <c r="A20" s="78"/>
      <c r="B20" s="79">
        <v>6</v>
      </c>
      <c r="C20" s="86"/>
      <c r="D20" s="80"/>
      <c r="E20" s="80"/>
      <c r="F20" s="185"/>
      <c r="G20" s="185"/>
      <c r="H20" s="185"/>
      <c r="I20" s="81">
        <f t="shared" si="0"/>
        <v>0</v>
      </c>
      <c r="J20" s="82">
        <f t="shared" si="6"/>
        <v>0</v>
      </c>
      <c r="K20" s="80"/>
      <c r="L20" s="84">
        <f t="shared" si="1"/>
        <v>0</v>
      </c>
      <c r="M20" s="85"/>
      <c r="N20" s="85"/>
      <c r="O20" s="85"/>
      <c r="P20" s="85"/>
      <c r="Q20" s="85"/>
      <c r="R20" s="85"/>
      <c r="S20" s="85"/>
      <c r="T20" s="86"/>
      <c r="U20" s="72" t="str">
        <f t="shared" si="7"/>
        <v/>
      </c>
      <c r="V20" s="72" t="str">
        <f t="shared" si="8"/>
        <v/>
      </c>
      <c r="W20" s="72" t="str">
        <f t="shared" si="9"/>
        <v/>
      </c>
      <c r="X20" s="72" t="str">
        <f t="shared" si="10"/>
        <v/>
      </c>
      <c r="Y20" s="72" t="str">
        <f t="shared" si="11"/>
        <v/>
      </c>
      <c r="Z20" s="72" t="str">
        <f t="shared" si="12"/>
        <v/>
      </c>
      <c r="AA20" s="87">
        <f t="shared" si="5"/>
        <v>0</v>
      </c>
    </row>
    <row r="21" spans="1:27" hidden="1" x14ac:dyDescent="0.25">
      <c r="A21" s="78"/>
      <c r="B21" s="79"/>
      <c r="C21" s="80"/>
      <c r="D21" s="80"/>
      <c r="E21" s="80"/>
      <c r="F21" s="81"/>
      <c r="G21" s="81"/>
      <c r="H21" s="81"/>
      <c r="I21" s="81">
        <f t="shared" si="0"/>
        <v>0</v>
      </c>
      <c r="J21" s="82">
        <f t="shared" si="6"/>
        <v>0</v>
      </c>
      <c r="K21" s="80"/>
      <c r="L21" s="84">
        <f t="shared" si="1"/>
        <v>0</v>
      </c>
      <c r="M21" s="85"/>
      <c r="N21" s="85"/>
      <c r="O21" s="85"/>
      <c r="P21" s="85"/>
      <c r="Q21" s="85"/>
      <c r="R21" s="85"/>
      <c r="S21" s="85"/>
      <c r="T21" s="86"/>
      <c r="U21" s="72" t="str">
        <f t="shared" si="7"/>
        <v/>
      </c>
      <c r="V21" s="72" t="str">
        <f t="shared" si="8"/>
        <v/>
      </c>
      <c r="W21" s="72" t="str">
        <f t="shared" si="9"/>
        <v/>
      </c>
      <c r="X21" s="72" t="str">
        <f t="shared" si="10"/>
        <v/>
      </c>
      <c r="Y21" s="72" t="str">
        <f t="shared" si="11"/>
        <v/>
      </c>
      <c r="Z21" s="72" t="str">
        <f t="shared" si="12"/>
        <v/>
      </c>
      <c r="AA21" s="87">
        <f t="shared" si="5"/>
        <v>0</v>
      </c>
    </row>
    <row r="22" spans="1:27" hidden="1" x14ac:dyDescent="0.25">
      <c r="A22" s="78"/>
      <c r="B22" s="79"/>
      <c r="C22" s="80"/>
      <c r="D22" s="80"/>
      <c r="E22" s="80"/>
      <c r="F22" s="81"/>
      <c r="G22" s="81"/>
      <c r="H22" s="81"/>
      <c r="I22" s="81">
        <f t="shared" si="0"/>
        <v>0</v>
      </c>
      <c r="J22" s="82">
        <f t="shared" si="6"/>
        <v>0</v>
      </c>
      <c r="K22" s="80"/>
      <c r="L22" s="84">
        <f t="shared" si="1"/>
        <v>0</v>
      </c>
      <c r="M22" s="85"/>
      <c r="N22" s="85"/>
      <c r="O22" s="85"/>
      <c r="P22" s="85"/>
      <c r="Q22" s="85"/>
      <c r="R22" s="85"/>
      <c r="S22" s="85"/>
      <c r="T22" s="86"/>
      <c r="U22" s="72" t="str">
        <f t="shared" si="7"/>
        <v/>
      </c>
      <c r="V22" s="72" t="str">
        <f t="shared" si="8"/>
        <v/>
      </c>
      <c r="W22" s="72" t="str">
        <f t="shared" si="9"/>
        <v/>
      </c>
      <c r="X22" s="72" t="str">
        <f t="shared" si="10"/>
        <v/>
      </c>
      <c r="Y22" s="72" t="str">
        <f t="shared" si="11"/>
        <v/>
      </c>
      <c r="Z22" s="72" t="str">
        <f t="shared" si="12"/>
        <v/>
      </c>
      <c r="AA22" s="87">
        <f t="shared" si="5"/>
        <v>0</v>
      </c>
    </row>
    <row r="23" spans="1:27" hidden="1" x14ac:dyDescent="0.25">
      <c r="A23" s="78"/>
      <c r="B23" s="79"/>
      <c r="C23" s="80"/>
      <c r="D23" s="80"/>
      <c r="E23" s="80"/>
      <c r="F23" s="81"/>
      <c r="G23" s="81"/>
      <c r="H23" s="81"/>
      <c r="I23" s="81">
        <f t="shared" si="0"/>
        <v>0</v>
      </c>
      <c r="J23" s="82">
        <f t="shared" si="6"/>
        <v>0</v>
      </c>
      <c r="K23" s="80"/>
      <c r="L23" s="84">
        <f t="shared" si="1"/>
        <v>0</v>
      </c>
      <c r="M23" s="85"/>
      <c r="N23" s="85"/>
      <c r="O23" s="85"/>
      <c r="P23" s="85"/>
      <c r="Q23" s="85"/>
      <c r="R23" s="85"/>
      <c r="S23" s="85"/>
      <c r="T23" s="86"/>
      <c r="U23" s="72" t="str">
        <f t="shared" si="7"/>
        <v/>
      </c>
      <c r="V23" s="72" t="str">
        <f t="shared" si="8"/>
        <v/>
      </c>
      <c r="W23" s="72" t="str">
        <f t="shared" si="9"/>
        <v/>
      </c>
      <c r="X23" s="72" t="str">
        <f t="shared" si="10"/>
        <v/>
      </c>
      <c r="Y23" s="72" t="str">
        <f t="shared" si="11"/>
        <v/>
      </c>
      <c r="Z23" s="72" t="str">
        <f t="shared" si="12"/>
        <v/>
      </c>
      <c r="AA23" s="87">
        <f t="shared" si="5"/>
        <v>0</v>
      </c>
    </row>
    <row r="24" spans="1:27" hidden="1" x14ac:dyDescent="0.25">
      <c r="A24" s="78"/>
      <c r="B24" s="79"/>
      <c r="C24" s="80"/>
      <c r="D24" s="80"/>
      <c r="E24" s="80"/>
      <c r="F24" s="81"/>
      <c r="G24" s="81"/>
      <c r="H24" s="81"/>
      <c r="I24" s="81">
        <f t="shared" si="0"/>
        <v>0</v>
      </c>
      <c r="J24" s="82">
        <f t="shared" si="6"/>
        <v>0</v>
      </c>
      <c r="K24" s="80"/>
      <c r="L24" s="84">
        <f t="shared" si="1"/>
        <v>0</v>
      </c>
      <c r="M24" s="85"/>
      <c r="N24" s="85"/>
      <c r="O24" s="85"/>
      <c r="P24" s="85"/>
      <c r="Q24" s="85"/>
      <c r="R24" s="85"/>
      <c r="S24" s="85"/>
      <c r="T24" s="86"/>
      <c r="U24" s="72" t="str">
        <f t="shared" si="7"/>
        <v/>
      </c>
      <c r="V24" s="72" t="str">
        <f t="shared" si="8"/>
        <v/>
      </c>
      <c r="W24" s="72" t="str">
        <f t="shared" si="9"/>
        <v/>
      </c>
      <c r="X24" s="72" t="str">
        <f t="shared" si="10"/>
        <v/>
      </c>
      <c r="Y24" s="72" t="str">
        <f t="shared" si="11"/>
        <v/>
      </c>
      <c r="Z24" s="72" t="str">
        <f t="shared" si="12"/>
        <v/>
      </c>
      <c r="AA24" s="87">
        <f t="shared" si="5"/>
        <v>0</v>
      </c>
    </row>
    <row r="25" spans="1:27" hidden="1" x14ac:dyDescent="0.25">
      <c r="A25" s="78"/>
      <c r="B25" s="79"/>
      <c r="C25" s="80"/>
      <c r="D25" s="80"/>
      <c r="E25" s="80"/>
      <c r="F25" s="81"/>
      <c r="G25" s="81"/>
      <c r="H25" s="81"/>
      <c r="I25" s="81">
        <f t="shared" si="0"/>
        <v>0</v>
      </c>
      <c r="J25" s="82">
        <f t="shared" si="6"/>
        <v>0</v>
      </c>
      <c r="K25" s="80"/>
      <c r="L25" s="84">
        <f t="shared" si="1"/>
        <v>0</v>
      </c>
      <c r="M25" s="85"/>
      <c r="N25" s="85"/>
      <c r="O25" s="85"/>
      <c r="P25" s="85"/>
      <c r="Q25" s="85"/>
      <c r="R25" s="85"/>
      <c r="S25" s="85"/>
      <c r="T25" s="86"/>
      <c r="U25" s="72" t="str">
        <f t="shared" si="7"/>
        <v/>
      </c>
      <c r="V25" s="72" t="str">
        <f t="shared" si="8"/>
        <v/>
      </c>
      <c r="W25" s="72" t="str">
        <f t="shared" si="9"/>
        <v/>
      </c>
      <c r="X25" s="72" t="str">
        <f t="shared" si="10"/>
        <v/>
      </c>
      <c r="Y25" s="72" t="str">
        <f t="shared" si="11"/>
        <v/>
      </c>
      <c r="Z25" s="72" t="str">
        <f t="shared" si="12"/>
        <v/>
      </c>
      <c r="AA25" s="87">
        <f t="shared" si="5"/>
        <v>0</v>
      </c>
    </row>
    <row r="26" spans="1:27" hidden="1" x14ac:dyDescent="0.25">
      <c r="A26" s="78"/>
      <c r="B26" s="79"/>
      <c r="C26" s="80"/>
      <c r="D26" s="80"/>
      <c r="E26" s="80"/>
      <c r="F26" s="81"/>
      <c r="G26" s="81"/>
      <c r="H26" s="81"/>
      <c r="I26" s="81">
        <f t="shared" si="0"/>
        <v>0</v>
      </c>
      <c r="J26" s="82">
        <f t="shared" si="6"/>
        <v>0</v>
      </c>
      <c r="K26" s="80"/>
      <c r="L26" s="84">
        <f t="shared" si="1"/>
        <v>0</v>
      </c>
      <c r="M26" s="85"/>
      <c r="N26" s="85"/>
      <c r="O26" s="85"/>
      <c r="P26" s="85"/>
      <c r="Q26" s="85"/>
      <c r="R26" s="85"/>
      <c r="S26" s="85"/>
      <c r="T26" s="86"/>
      <c r="U26" s="72" t="str">
        <f t="shared" si="7"/>
        <v/>
      </c>
      <c r="V26" s="72" t="str">
        <f t="shared" si="8"/>
        <v/>
      </c>
      <c r="W26" s="72" t="str">
        <f t="shared" si="9"/>
        <v/>
      </c>
      <c r="X26" s="72" t="str">
        <f t="shared" si="10"/>
        <v/>
      </c>
      <c r="Y26" s="72" t="str">
        <f t="shared" si="11"/>
        <v/>
      </c>
      <c r="Z26" s="72" t="str">
        <f t="shared" si="12"/>
        <v/>
      </c>
      <c r="AA26" s="87">
        <f t="shared" si="5"/>
        <v>0</v>
      </c>
    </row>
    <row r="27" spans="1:27" hidden="1" x14ac:dyDescent="0.25">
      <c r="A27" s="78"/>
      <c r="B27" s="79"/>
      <c r="C27" s="80"/>
      <c r="D27" s="80"/>
      <c r="E27" s="80"/>
      <c r="F27" s="81"/>
      <c r="G27" s="81"/>
      <c r="H27" s="81"/>
      <c r="I27" s="81">
        <f t="shared" si="0"/>
        <v>0</v>
      </c>
      <c r="J27" s="82">
        <f t="shared" si="6"/>
        <v>0</v>
      </c>
      <c r="K27" s="80"/>
      <c r="L27" s="84">
        <f t="shared" si="1"/>
        <v>0</v>
      </c>
      <c r="M27" s="85"/>
      <c r="N27" s="85"/>
      <c r="O27" s="85"/>
      <c r="P27" s="85"/>
      <c r="Q27" s="85"/>
      <c r="R27" s="85"/>
      <c r="S27" s="85"/>
      <c r="T27" s="86"/>
      <c r="U27" s="72" t="str">
        <f t="shared" si="7"/>
        <v/>
      </c>
      <c r="V27" s="72" t="str">
        <f t="shared" si="8"/>
        <v/>
      </c>
      <c r="W27" s="72" t="str">
        <f t="shared" si="9"/>
        <v/>
      </c>
      <c r="X27" s="72" t="str">
        <f t="shared" si="10"/>
        <v/>
      </c>
      <c r="Y27" s="72" t="str">
        <f t="shared" si="11"/>
        <v/>
      </c>
      <c r="Z27" s="72" t="str">
        <f t="shared" si="12"/>
        <v/>
      </c>
      <c r="AA27" s="87">
        <f t="shared" si="5"/>
        <v>0</v>
      </c>
    </row>
    <row r="28" spans="1:27" hidden="1" x14ac:dyDescent="0.25">
      <c r="A28" s="78"/>
      <c r="B28" s="79"/>
      <c r="C28" s="80"/>
      <c r="D28" s="80"/>
      <c r="E28" s="80"/>
      <c r="F28" s="81"/>
      <c r="G28" s="81"/>
      <c r="H28" s="81"/>
      <c r="I28" s="81">
        <f t="shared" si="0"/>
        <v>0</v>
      </c>
      <c r="J28" s="82">
        <f t="shared" si="6"/>
        <v>0</v>
      </c>
      <c r="K28" s="80"/>
      <c r="L28" s="84">
        <f t="shared" si="1"/>
        <v>0</v>
      </c>
      <c r="M28" s="85"/>
      <c r="N28" s="85"/>
      <c r="O28" s="85"/>
      <c r="P28" s="85"/>
      <c r="Q28" s="85"/>
      <c r="R28" s="85"/>
      <c r="S28" s="85"/>
      <c r="T28" s="86"/>
      <c r="U28" s="72" t="str">
        <f t="shared" si="7"/>
        <v/>
      </c>
      <c r="V28" s="72" t="str">
        <f t="shared" si="8"/>
        <v/>
      </c>
      <c r="W28" s="72" t="str">
        <f t="shared" si="9"/>
        <v/>
      </c>
      <c r="X28" s="72" t="str">
        <f t="shared" si="10"/>
        <v/>
      </c>
      <c r="Y28" s="72" t="str">
        <f t="shared" si="11"/>
        <v/>
      </c>
      <c r="Z28" s="72" t="str">
        <f t="shared" si="12"/>
        <v/>
      </c>
      <c r="AA28" s="87">
        <f t="shared" si="5"/>
        <v>0</v>
      </c>
    </row>
    <row r="29" spans="1:27" hidden="1" x14ac:dyDescent="0.25">
      <c r="A29" s="78"/>
      <c r="B29" s="79"/>
      <c r="C29" s="80"/>
      <c r="D29" s="80"/>
      <c r="E29" s="80"/>
      <c r="F29" s="81"/>
      <c r="G29" s="81"/>
      <c r="H29" s="81"/>
      <c r="I29" s="81">
        <f t="shared" si="0"/>
        <v>0</v>
      </c>
      <c r="J29" s="82">
        <f t="shared" si="6"/>
        <v>0</v>
      </c>
      <c r="K29" s="80"/>
      <c r="L29" s="84">
        <f t="shared" si="1"/>
        <v>0</v>
      </c>
      <c r="M29" s="85"/>
      <c r="N29" s="85"/>
      <c r="O29" s="85"/>
      <c r="P29" s="85"/>
      <c r="Q29" s="85"/>
      <c r="R29" s="85"/>
      <c r="S29" s="85"/>
      <c r="T29" s="86"/>
      <c r="U29" s="72" t="str">
        <f t="shared" si="7"/>
        <v/>
      </c>
      <c r="V29" s="72" t="str">
        <f t="shared" si="8"/>
        <v/>
      </c>
      <c r="W29" s="72" t="str">
        <f t="shared" si="9"/>
        <v/>
      </c>
      <c r="X29" s="72" t="str">
        <f t="shared" si="10"/>
        <v/>
      </c>
      <c r="Y29" s="72" t="str">
        <f t="shared" si="11"/>
        <v/>
      </c>
      <c r="Z29" s="72" t="str">
        <f t="shared" si="12"/>
        <v/>
      </c>
      <c r="AA29" s="87">
        <f t="shared" si="5"/>
        <v>0</v>
      </c>
    </row>
    <row r="30" spans="1:27" hidden="1" x14ac:dyDescent="0.25">
      <c r="A30" s="78"/>
      <c r="B30" s="79"/>
      <c r="C30" s="80"/>
      <c r="D30" s="80"/>
      <c r="E30" s="80"/>
      <c r="F30" s="81"/>
      <c r="G30" s="81"/>
      <c r="H30" s="81"/>
      <c r="I30" s="81">
        <f t="shared" si="0"/>
        <v>0</v>
      </c>
      <c r="J30" s="82">
        <f t="shared" si="6"/>
        <v>0</v>
      </c>
      <c r="K30" s="80"/>
      <c r="L30" s="84">
        <f t="shared" si="1"/>
        <v>0</v>
      </c>
      <c r="M30" s="85"/>
      <c r="N30" s="85"/>
      <c r="O30" s="85"/>
      <c r="P30" s="85"/>
      <c r="Q30" s="85"/>
      <c r="R30" s="85"/>
      <c r="S30" s="85"/>
      <c r="T30" s="86"/>
      <c r="U30" s="72" t="str">
        <f t="shared" si="7"/>
        <v/>
      </c>
      <c r="V30" s="72" t="str">
        <f t="shared" si="8"/>
        <v/>
      </c>
      <c r="W30" s="72" t="str">
        <f t="shared" si="9"/>
        <v/>
      </c>
      <c r="X30" s="72" t="str">
        <f t="shared" si="10"/>
        <v/>
      </c>
      <c r="Y30" s="72" t="str">
        <f t="shared" si="11"/>
        <v/>
      </c>
      <c r="Z30" s="72" t="str">
        <f t="shared" si="12"/>
        <v/>
      </c>
      <c r="AA30" s="87">
        <f t="shared" si="5"/>
        <v>0</v>
      </c>
    </row>
    <row r="31" spans="1:27" hidden="1" x14ac:dyDescent="0.25">
      <c r="A31" s="78"/>
      <c r="B31" s="79"/>
      <c r="C31" s="80"/>
      <c r="D31" s="80"/>
      <c r="E31" s="80"/>
      <c r="F31" s="81"/>
      <c r="G31" s="81"/>
      <c r="H31" s="81"/>
      <c r="I31" s="81">
        <f t="shared" si="0"/>
        <v>0</v>
      </c>
      <c r="J31" s="82">
        <f t="shared" si="6"/>
        <v>0</v>
      </c>
      <c r="K31" s="80"/>
      <c r="L31" s="84">
        <f t="shared" si="1"/>
        <v>0</v>
      </c>
      <c r="M31" s="85"/>
      <c r="N31" s="85"/>
      <c r="O31" s="85"/>
      <c r="P31" s="85"/>
      <c r="Q31" s="85"/>
      <c r="R31" s="85"/>
      <c r="S31" s="85"/>
      <c r="T31" s="86"/>
      <c r="U31" s="72" t="str">
        <f t="shared" si="7"/>
        <v/>
      </c>
      <c r="V31" s="72" t="str">
        <f t="shared" si="8"/>
        <v/>
      </c>
      <c r="W31" s="72" t="str">
        <f t="shared" si="9"/>
        <v/>
      </c>
      <c r="X31" s="72" t="str">
        <f t="shared" si="10"/>
        <v/>
      </c>
      <c r="Y31" s="72" t="str">
        <f t="shared" si="11"/>
        <v/>
      </c>
      <c r="Z31" s="72" t="str">
        <f t="shared" si="12"/>
        <v/>
      </c>
      <c r="AA31" s="87">
        <f t="shared" si="5"/>
        <v>0</v>
      </c>
    </row>
    <row r="32" spans="1:27" hidden="1" x14ac:dyDescent="0.25">
      <c r="A32" s="78"/>
      <c r="B32" s="79"/>
      <c r="C32" s="80"/>
      <c r="D32" s="80"/>
      <c r="E32" s="80"/>
      <c r="F32" s="81"/>
      <c r="G32" s="81"/>
      <c r="H32" s="81"/>
      <c r="I32" s="81">
        <f t="shared" si="0"/>
        <v>0</v>
      </c>
      <c r="J32" s="82">
        <f t="shared" si="6"/>
        <v>0</v>
      </c>
      <c r="K32" s="80"/>
      <c r="L32" s="84">
        <f t="shared" si="1"/>
        <v>0</v>
      </c>
      <c r="M32" s="85"/>
      <c r="N32" s="85"/>
      <c r="O32" s="85"/>
      <c r="P32" s="85"/>
      <c r="Q32" s="85"/>
      <c r="R32" s="85"/>
      <c r="S32" s="85"/>
      <c r="T32" s="86"/>
      <c r="U32" s="72" t="str">
        <f t="shared" si="7"/>
        <v/>
      </c>
      <c r="V32" s="72" t="str">
        <f t="shared" si="8"/>
        <v/>
      </c>
      <c r="W32" s="72" t="str">
        <f t="shared" si="9"/>
        <v/>
      </c>
      <c r="X32" s="72" t="str">
        <f t="shared" si="10"/>
        <v/>
      </c>
      <c r="Y32" s="72" t="str">
        <f t="shared" si="11"/>
        <v/>
      </c>
      <c r="Z32" s="72" t="str">
        <f t="shared" si="12"/>
        <v/>
      </c>
      <c r="AA32" s="87">
        <f t="shared" si="5"/>
        <v>0</v>
      </c>
    </row>
    <row r="33" spans="1:27" hidden="1" x14ac:dyDescent="0.25">
      <c r="A33" s="78"/>
      <c r="B33" s="79"/>
      <c r="C33" s="80"/>
      <c r="D33" s="80"/>
      <c r="E33" s="80"/>
      <c r="F33" s="81"/>
      <c r="G33" s="81"/>
      <c r="H33" s="81"/>
      <c r="I33" s="81">
        <f t="shared" si="0"/>
        <v>0</v>
      </c>
      <c r="J33" s="82">
        <f t="shared" si="6"/>
        <v>0</v>
      </c>
      <c r="K33" s="80"/>
      <c r="L33" s="84">
        <f t="shared" si="1"/>
        <v>0</v>
      </c>
      <c r="M33" s="85"/>
      <c r="N33" s="85"/>
      <c r="O33" s="85"/>
      <c r="P33" s="85"/>
      <c r="Q33" s="85"/>
      <c r="R33" s="85"/>
      <c r="S33" s="85"/>
      <c r="T33" s="86"/>
      <c r="U33" s="72" t="str">
        <f t="shared" si="7"/>
        <v/>
      </c>
      <c r="V33" s="72" t="str">
        <f t="shared" si="8"/>
        <v/>
      </c>
      <c r="W33" s="72" t="str">
        <f t="shared" si="9"/>
        <v/>
      </c>
      <c r="X33" s="72" t="str">
        <f t="shared" si="10"/>
        <v/>
      </c>
      <c r="Y33" s="72" t="str">
        <f t="shared" si="11"/>
        <v/>
      </c>
      <c r="Z33" s="72" t="str">
        <f t="shared" si="12"/>
        <v/>
      </c>
      <c r="AA33" s="87">
        <f t="shared" si="5"/>
        <v>0</v>
      </c>
    </row>
    <row r="34" spans="1:27" hidden="1" x14ac:dyDescent="0.25">
      <c r="A34" s="78"/>
      <c r="B34" s="79"/>
      <c r="C34" s="80"/>
      <c r="D34" s="80"/>
      <c r="E34" s="80"/>
      <c r="F34" s="81"/>
      <c r="G34" s="81"/>
      <c r="H34" s="81"/>
      <c r="I34" s="81">
        <f t="shared" si="0"/>
        <v>0</v>
      </c>
      <c r="J34" s="82">
        <f t="shared" si="6"/>
        <v>0</v>
      </c>
      <c r="K34" s="80"/>
      <c r="L34" s="84">
        <f t="shared" si="1"/>
        <v>0</v>
      </c>
      <c r="M34" s="85"/>
      <c r="N34" s="85"/>
      <c r="O34" s="85"/>
      <c r="P34" s="85"/>
      <c r="Q34" s="85"/>
      <c r="R34" s="85"/>
      <c r="S34" s="85"/>
      <c r="T34" s="86"/>
      <c r="U34" s="72" t="str">
        <f t="shared" si="7"/>
        <v/>
      </c>
      <c r="V34" s="72" t="str">
        <f t="shared" si="8"/>
        <v/>
      </c>
      <c r="W34" s="72" t="str">
        <f t="shared" si="9"/>
        <v/>
      </c>
      <c r="X34" s="72" t="str">
        <f t="shared" si="10"/>
        <v/>
      </c>
      <c r="Y34" s="72" t="str">
        <f t="shared" si="11"/>
        <v/>
      </c>
      <c r="Z34" s="72" t="str">
        <f t="shared" si="12"/>
        <v/>
      </c>
      <c r="AA34" s="87">
        <f t="shared" si="5"/>
        <v>0</v>
      </c>
    </row>
    <row r="35" spans="1:27" hidden="1" x14ac:dyDescent="0.25">
      <c r="A35" s="78"/>
      <c r="B35" s="79"/>
      <c r="C35" s="80"/>
      <c r="D35" s="80"/>
      <c r="E35" s="80"/>
      <c r="F35" s="81"/>
      <c r="G35" s="81"/>
      <c r="H35" s="81"/>
      <c r="I35" s="81">
        <f t="shared" si="0"/>
        <v>0</v>
      </c>
      <c r="J35" s="82">
        <f t="shared" si="6"/>
        <v>0</v>
      </c>
      <c r="K35" s="80"/>
      <c r="L35" s="84">
        <f t="shared" si="1"/>
        <v>0</v>
      </c>
      <c r="M35" s="85"/>
      <c r="N35" s="85"/>
      <c r="O35" s="85"/>
      <c r="P35" s="85"/>
      <c r="Q35" s="85"/>
      <c r="R35" s="85"/>
      <c r="S35" s="85"/>
      <c r="T35" s="86"/>
      <c r="U35" s="72" t="str">
        <f t="shared" si="7"/>
        <v/>
      </c>
      <c r="V35" s="72" t="str">
        <f t="shared" si="8"/>
        <v/>
      </c>
      <c r="W35" s="72" t="str">
        <f t="shared" si="9"/>
        <v/>
      </c>
      <c r="X35" s="72" t="str">
        <f t="shared" si="10"/>
        <v/>
      </c>
      <c r="Y35" s="72" t="str">
        <f t="shared" si="11"/>
        <v/>
      </c>
      <c r="Z35" s="72" t="str">
        <f t="shared" si="12"/>
        <v/>
      </c>
      <c r="AA35" s="87">
        <f t="shared" si="5"/>
        <v>0</v>
      </c>
    </row>
    <row r="36" spans="1:27" hidden="1" x14ac:dyDescent="0.25">
      <c r="A36" s="78"/>
      <c r="B36" s="79"/>
      <c r="C36" s="80"/>
      <c r="D36" s="80"/>
      <c r="E36" s="80"/>
      <c r="F36" s="81"/>
      <c r="G36" s="81"/>
      <c r="H36" s="81"/>
      <c r="I36" s="81">
        <f t="shared" si="0"/>
        <v>0</v>
      </c>
      <c r="J36" s="82">
        <f t="shared" si="6"/>
        <v>0</v>
      </c>
      <c r="K36" s="80"/>
      <c r="L36" s="84">
        <f t="shared" si="1"/>
        <v>0</v>
      </c>
      <c r="M36" s="85"/>
      <c r="N36" s="85"/>
      <c r="O36" s="85"/>
      <c r="P36" s="85"/>
      <c r="Q36" s="85"/>
      <c r="R36" s="85"/>
      <c r="S36" s="85"/>
      <c r="T36" s="86"/>
      <c r="U36" s="72" t="str">
        <f t="shared" si="7"/>
        <v/>
      </c>
      <c r="V36" s="72" t="str">
        <f t="shared" si="8"/>
        <v/>
      </c>
      <c r="W36" s="72" t="str">
        <f t="shared" si="9"/>
        <v/>
      </c>
      <c r="X36" s="72" t="str">
        <f t="shared" si="10"/>
        <v/>
      </c>
      <c r="Y36" s="72" t="str">
        <f t="shared" si="11"/>
        <v/>
      </c>
      <c r="Z36" s="72" t="str">
        <f t="shared" si="12"/>
        <v/>
      </c>
      <c r="AA36" s="87">
        <f t="shared" si="5"/>
        <v>0</v>
      </c>
    </row>
    <row r="37" spans="1:27" x14ac:dyDescent="0.25">
      <c r="A37" s="403"/>
      <c r="B37" s="403"/>
      <c r="C37" s="403"/>
      <c r="D37" s="403"/>
      <c r="E37" s="404"/>
      <c r="F37" s="404"/>
      <c r="G37" s="404"/>
      <c r="H37" s="404"/>
      <c r="I37" s="88">
        <f>SUM(I10:I36)</f>
        <v>191</v>
      </c>
      <c r="J37" s="89">
        <f>SUM(J10:J36)</f>
        <v>1</v>
      </c>
      <c r="K37" s="90" t="s">
        <v>187</v>
      </c>
      <c r="L37" s="85">
        <f>SUM(L10:L36)</f>
        <v>40.000000000000007</v>
      </c>
      <c r="M37" s="405" t="str">
        <f>IF(L37=A7,"pesatura corretta","pesatura non corretta")</f>
        <v>pesatura corretta</v>
      </c>
      <c r="N37" s="405"/>
      <c r="O37" s="405"/>
      <c r="P37" s="405"/>
      <c r="Q37" s="405"/>
      <c r="R37" s="405"/>
      <c r="S37" s="405"/>
      <c r="T37" s="405"/>
      <c r="AA37" s="87"/>
    </row>
    <row r="38" spans="1:27" s="91" customFormat="1" ht="38.450000000000003" hidden="1" customHeight="1" x14ac:dyDescent="0.4">
      <c r="A38" s="406" t="s">
        <v>143</v>
      </c>
      <c r="B38" s="406"/>
      <c r="C38" s="406"/>
      <c r="D38" s="406"/>
      <c r="E38" s="406"/>
      <c r="F38" s="406"/>
      <c r="G38" s="406"/>
      <c r="H38" s="406"/>
      <c r="I38" s="406"/>
      <c r="J38" s="406"/>
      <c r="K38" s="406"/>
      <c r="L38" s="407">
        <f>AA38/100*A7</f>
        <v>0</v>
      </c>
      <c r="M38" s="407"/>
      <c r="N38" s="407"/>
      <c r="O38" s="407"/>
      <c r="P38" s="407"/>
      <c r="Q38" s="407"/>
      <c r="R38" s="407"/>
      <c r="S38" s="407"/>
      <c r="T38" s="408"/>
      <c r="U38" s="91" t="str">
        <f>IF(N38="x",20,"")</f>
        <v/>
      </c>
      <c r="V38" s="91" t="str">
        <f>IF(O38="x",40,"")</f>
        <v/>
      </c>
      <c r="W38" s="91" t="str">
        <f>IF(P38="x",60,"")</f>
        <v/>
      </c>
      <c r="X38" s="91" t="str">
        <f>IF(Q38="x",75,"")</f>
        <v/>
      </c>
      <c r="Y38" s="91" t="str">
        <f>IF(R38="x",85,"")</f>
        <v/>
      </c>
      <c r="Z38" s="91" t="str">
        <f>IF(S38="x",100,"")</f>
        <v/>
      </c>
      <c r="AA38" s="92">
        <f>SUM(AA10:AA36)</f>
        <v>0</v>
      </c>
    </row>
    <row r="39" spans="1:27" s="91" customFormat="1" ht="38.450000000000003" hidden="1" customHeight="1" x14ac:dyDescent="0.4">
      <c r="A39" s="406" t="s">
        <v>144</v>
      </c>
      <c r="B39" s="406"/>
      <c r="C39" s="406"/>
      <c r="D39" s="406"/>
      <c r="E39" s="406"/>
      <c r="F39" s="406"/>
      <c r="G39" s="406"/>
      <c r="H39" s="406"/>
      <c r="I39" s="406"/>
      <c r="J39" s="406"/>
      <c r="K39" s="406"/>
      <c r="L39" s="409">
        <f>AA38/100</f>
        <v>0</v>
      </c>
      <c r="M39" s="409"/>
      <c r="N39" s="409"/>
      <c r="O39" s="409"/>
      <c r="P39" s="409"/>
      <c r="Q39" s="409"/>
      <c r="R39" s="409"/>
      <c r="S39" s="409"/>
      <c r="T39" s="408"/>
      <c r="U39" s="91" t="str">
        <f>IF(N39="x",20,"")</f>
        <v/>
      </c>
      <c r="V39" s="91" t="str">
        <f>IF(O39="x",40,"")</f>
        <v/>
      </c>
      <c r="W39" s="91" t="str">
        <f>IF(P39="x",60,"")</f>
        <v/>
      </c>
      <c r="X39" s="91" t="str">
        <f>IF(Q39="x",75,"")</f>
        <v/>
      </c>
      <c r="Y39" s="91" t="str">
        <f>IF(R39="x",85,"")</f>
        <v/>
      </c>
      <c r="Z39" s="91" t="str">
        <f>IF(S39="x",100,"")</f>
        <v/>
      </c>
    </row>
    <row r="40" spans="1:27" ht="18" customHeight="1" x14ac:dyDescent="0.25">
      <c r="A40" s="391"/>
      <c r="B40" s="391"/>
      <c r="C40" s="391"/>
      <c r="D40" s="391"/>
      <c r="E40" s="391"/>
      <c r="F40" s="391"/>
      <c r="G40" s="391"/>
      <c r="H40" s="391"/>
      <c r="I40" s="391"/>
      <c r="J40" s="391"/>
      <c r="K40" s="391"/>
      <c r="L40" s="391"/>
      <c r="M40" s="391"/>
      <c r="N40" s="391"/>
      <c r="O40" s="391"/>
      <c r="P40" s="391"/>
      <c r="Q40" s="391"/>
      <c r="R40" s="391"/>
      <c r="S40" s="391"/>
      <c r="T40" s="392"/>
    </row>
    <row r="41" spans="1:27" ht="52.9" customHeight="1" x14ac:dyDescent="0.25">
      <c r="A41" s="393" t="s">
        <v>10</v>
      </c>
      <c r="B41" s="393"/>
      <c r="C41" s="393"/>
      <c r="D41" s="393"/>
      <c r="E41" s="393"/>
      <c r="F41" s="393"/>
      <c r="G41" s="393"/>
      <c r="H41" s="393"/>
      <c r="I41" s="393"/>
      <c r="J41" s="393"/>
      <c r="K41" s="393"/>
      <c r="L41" s="393"/>
      <c r="M41" s="393"/>
      <c r="N41" s="393"/>
      <c r="O41" s="393"/>
      <c r="P41" s="393"/>
      <c r="Q41" s="393"/>
      <c r="R41" s="393"/>
      <c r="S41" s="393"/>
      <c r="T41" s="393"/>
    </row>
    <row r="42" spans="1:27" ht="34.15" customHeight="1" x14ac:dyDescent="0.25">
      <c r="A42" s="394" t="s">
        <v>133</v>
      </c>
      <c r="B42" s="394"/>
      <c r="C42" s="394"/>
      <c r="D42" s="394"/>
      <c r="E42" s="394"/>
      <c r="F42" s="394"/>
      <c r="G42" s="394"/>
      <c r="H42" s="394"/>
      <c r="I42" s="394"/>
      <c r="J42" s="394"/>
      <c r="K42" s="394"/>
      <c r="L42" s="394"/>
      <c r="M42" s="395" t="s">
        <v>132</v>
      </c>
      <c r="N42" s="396"/>
      <c r="O42" s="396"/>
      <c r="P42" s="396"/>
      <c r="Q42" s="396"/>
      <c r="R42" s="396"/>
      <c r="S42" s="397"/>
      <c r="T42" s="371"/>
    </row>
    <row r="43" spans="1:27" ht="43.15" customHeight="1" x14ac:dyDescent="0.25">
      <c r="A43" s="401">
        <v>30</v>
      </c>
      <c r="B43" s="401"/>
      <c r="C43" s="401"/>
      <c r="D43" s="401"/>
      <c r="E43" s="401"/>
      <c r="F43" s="401"/>
      <c r="G43" s="401"/>
      <c r="H43" s="401"/>
      <c r="I43" s="401"/>
      <c r="J43" s="401"/>
      <c r="K43" s="401"/>
      <c r="L43" s="401"/>
      <c r="M43" s="398"/>
      <c r="N43" s="399"/>
      <c r="O43" s="399"/>
      <c r="P43" s="399"/>
      <c r="Q43" s="399"/>
      <c r="R43" s="399"/>
      <c r="S43" s="400"/>
      <c r="T43" s="371"/>
    </row>
    <row r="44" spans="1:27" ht="51.6" customHeight="1" x14ac:dyDescent="0.25">
      <c r="A44" s="402"/>
      <c r="B44" s="402" t="s">
        <v>209</v>
      </c>
      <c r="C44" s="93" t="s">
        <v>168</v>
      </c>
      <c r="D44" s="93" t="s">
        <v>124</v>
      </c>
      <c r="E44" s="93" t="s">
        <v>125</v>
      </c>
      <c r="F44" s="381" t="s">
        <v>152</v>
      </c>
      <c r="G44" s="381"/>
      <c r="H44" s="381"/>
      <c r="I44" s="381" t="s">
        <v>126</v>
      </c>
      <c r="J44" s="381" t="s">
        <v>127</v>
      </c>
      <c r="K44" s="381" t="s">
        <v>128</v>
      </c>
      <c r="L44" s="381" t="s">
        <v>129</v>
      </c>
      <c r="M44" s="94" t="s">
        <v>163</v>
      </c>
      <c r="N44" s="94" t="s">
        <v>160</v>
      </c>
      <c r="O44" s="94" t="s">
        <v>157</v>
      </c>
      <c r="P44" s="94" t="s">
        <v>158</v>
      </c>
      <c r="Q44" s="94" t="s">
        <v>159</v>
      </c>
      <c r="R44" s="94"/>
      <c r="S44" s="94"/>
      <c r="T44" s="371"/>
    </row>
    <row r="45" spans="1:27" ht="57" customHeight="1" x14ac:dyDescent="0.25">
      <c r="A45" s="402"/>
      <c r="B45" s="402"/>
      <c r="C45" s="93" t="s">
        <v>170</v>
      </c>
      <c r="D45" s="93" t="s">
        <v>130</v>
      </c>
      <c r="E45" s="93" t="s">
        <v>131</v>
      </c>
      <c r="F45" s="182" t="s">
        <v>96</v>
      </c>
      <c r="G45" s="182" t="s">
        <v>97</v>
      </c>
      <c r="H45" s="182" t="s">
        <v>210</v>
      </c>
      <c r="I45" s="381"/>
      <c r="J45" s="381"/>
      <c r="K45" s="381"/>
      <c r="L45" s="381"/>
      <c r="M45" s="94">
        <v>0</v>
      </c>
      <c r="N45" s="94" t="s">
        <v>180</v>
      </c>
      <c r="O45" s="94" t="s">
        <v>181</v>
      </c>
      <c r="P45" s="94" t="s">
        <v>182</v>
      </c>
      <c r="Q45" s="94" t="s">
        <v>183</v>
      </c>
      <c r="R45" s="94"/>
      <c r="S45" s="94"/>
      <c r="T45" s="371"/>
    </row>
    <row r="46" spans="1:27" ht="81" customHeight="1" x14ac:dyDescent="0.25">
      <c r="A46" s="95"/>
      <c r="B46" s="95">
        <v>1</v>
      </c>
      <c r="C46" s="80" t="s">
        <v>272</v>
      </c>
      <c r="D46" s="80" t="s">
        <v>271</v>
      </c>
      <c r="E46" s="80"/>
      <c r="F46" s="81">
        <v>8</v>
      </c>
      <c r="G46" s="81">
        <v>5</v>
      </c>
      <c r="H46" s="81">
        <v>7</v>
      </c>
      <c r="I46" s="80">
        <f t="shared" ref="I46:I72" si="13">SUM(F46:H46)</f>
        <v>20</v>
      </c>
      <c r="J46" s="96">
        <f>I46/$I$73</f>
        <v>0.27027027027027029</v>
      </c>
      <c r="K46" s="80"/>
      <c r="L46" s="97">
        <f t="shared" ref="L46:L72" si="14">$J46*$A$43</f>
        <v>8.1081081081081088</v>
      </c>
      <c r="M46" s="85"/>
      <c r="N46" s="85"/>
      <c r="O46" s="85"/>
      <c r="P46" s="85"/>
      <c r="Q46" s="85"/>
      <c r="R46" s="85"/>
      <c r="S46" s="85"/>
      <c r="T46" s="86"/>
      <c r="U46" s="72" t="str">
        <f>IF(M46&gt;0,M46,"")</f>
        <v/>
      </c>
      <c r="V46" s="72" t="str">
        <f t="shared" ref="V46:Y46" si="15">IF(N46&gt;0,N46,"")</f>
        <v/>
      </c>
      <c r="W46" s="72" t="str">
        <f t="shared" si="15"/>
        <v/>
      </c>
      <c r="X46" s="72" t="str">
        <f t="shared" si="15"/>
        <v/>
      </c>
      <c r="Y46" s="72" t="str">
        <f t="shared" si="15"/>
        <v/>
      </c>
      <c r="Z46" s="72" t="str">
        <f>IF(S46="x",100,"")</f>
        <v/>
      </c>
      <c r="AA46" s="87">
        <f t="shared" ref="AA46:AA73" si="16">SUM(U46:Y46)/$A$43*L46</f>
        <v>0</v>
      </c>
    </row>
    <row r="47" spans="1:27" ht="36.6" customHeight="1" x14ac:dyDescent="0.25">
      <c r="A47" s="95"/>
      <c r="B47" s="375">
        <v>2</v>
      </c>
      <c r="C47" s="384" t="s">
        <v>245</v>
      </c>
      <c r="D47" s="80" t="s">
        <v>257</v>
      </c>
      <c r="E47" s="80"/>
      <c r="F47" s="81">
        <v>8</v>
      </c>
      <c r="G47" s="81">
        <v>4</v>
      </c>
      <c r="H47" s="81">
        <v>7</v>
      </c>
      <c r="I47" s="80">
        <f t="shared" si="13"/>
        <v>19</v>
      </c>
      <c r="J47" s="96">
        <f t="shared" ref="J47:J72" si="17">I47/$I$73</f>
        <v>0.25675675675675674</v>
      </c>
      <c r="K47" s="80"/>
      <c r="L47" s="97">
        <f t="shared" si="14"/>
        <v>7.7027027027027026</v>
      </c>
      <c r="M47" s="85"/>
      <c r="N47" s="85"/>
      <c r="O47" s="85"/>
      <c r="P47" s="85"/>
      <c r="Q47" s="85"/>
      <c r="R47" s="85"/>
      <c r="S47" s="85"/>
      <c r="T47" s="86"/>
      <c r="U47" s="72" t="str">
        <f t="shared" ref="U47:U72" si="18">IF(M47&gt;0,M47,"")</f>
        <v/>
      </c>
      <c r="V47" s="72" t="str">
        <f t="shared" ref="V47:V72" si="19">IF(N47&gt;0,N47,"")</f>
        <v/>
      </c>
      <c r="W47" s="72" t="str">
        <f t="shared" ref="W47:W72" si="20">IF(O47&gt;0,O47,"")</f>
        <v/>
      </c>
      <c r="X47" s="72" t="str">
        <f t="shared" ref="X47:X72" si="21">IF(P47&gt;0,P47,"")</f>
        <v/>
      </c>
      <c r="Y47" s="72" t="str">
        <f t="shared" ref="Y47:Y72" si="22">IF(Q47&gt;0,Q47,"")</f>
        <v/>
      </c>
      <c r="Z47" s="72" t="str">
        <f t="shared" ref="Z47:Z72" si="23">IF(S47="x",100,"")</f>
        <v/>
      </c>
      <c r="AA47" s="87">
        <f t="shared" si="16"/>
        <v>0</v>
      </c>
    </row>
    <row r="48" spans="1:27" ht="36.6" customHeight="1" x14ac:dyDescent="0.25">
      <c r="A48" s="95"/>
      <c r="B48" s="389"/>
      <c r="C48" s="385"/>
      <c r="D48" s="80" t="s">
        <v>258</v>
      </c>
      <c r="E48" s="80"/>
      <c r="F48" s="81">
        <v>7</v>
      </c>
      <c r="G48" s="81">
        <v>4</v>
      </c>
      <c r="H48" s="81">
        <v>7</v>
      </c>
      <c r="I48" s="80">
        <f t="shared" si="13"/>
        <v>18</v>
      </c>
      <c r="J48" s="96">
        <f t="shared" si="17"/>
        <v>0.24324324324324326</v>
      </c>
      <c r="K48" s="80"/>
      <c r="L48" s="97">
        <f t="shared" si="14"/>
        <v>7.2972972972972974</v>
      </c>
      <c r="M48" s="85"/>
      <c r="N48" s="85"/>
      <c r="O48" s="85"/>
      <c r="P48" s="85"/>
      <c r="Q48" s="85"/>
      <c r="R48" s="85"/>
      <c r="S48" s="85"/>
      <c r="T48" s="86"/>
      <c r="U48" s="72" t="str">
        <f t="shared" si="18"/>
        <v/>
      </c>
      <c r="V48" s="72" t="str">
        <f t="shared" si="19"/>
        <v/>
      </c>
      <c r="W48" s="72" t="str">
        <f t="shared" si="20"/>
        <v/>
      </c>
      <c r="X48" s="72" t="str">
        <f t="shared" si="21"/>
        <v/>
      </c>
      <c r="Y48" s="72" t="str">
        <f t="shared" si="22"/>
        <v/>
      </c>
      <c r="Z48" s="72" t="str">
        <f t="shared" si="23"/>
        <v/>
      </c>
      <c r="AA48" s="87">
        <f t="shared" si="16"/>
        <v>0</v>
      </c>
    </row>
    <row r="49" spans="1:27" ht="70.900000000000006" customHeight="1" x14ac:dyDescent="0.25">
      <c r="A49" s="95"/>
      <c r="B49" s="99">
        <v>3</v>
      </c>
      <c r="C49" s="80" t="s">
        <v>273</v>
      </c>
      <c r="D49" s="80" t="s">
        <v>274</v>
      </c>
      <c r="E49" s="80"/>
      <c r="F49" s="81">
        <v>7</v>
      </c>
      <c r="G49" s="81">
        <v>4</v>
      </c>
      <c r="H49" s="81">
        <v>6</v>
      </c>
      <c r="I49" s="80">
        <f t="shared" si="13"/>
        <v>17</v>
      </c>
      <c r="J49" s="96">
        <f t="shared" si="17"/>
        <v>0.22972972972972974</v>
      </c>
      <c r="K49" s="80"/>
      <c r="L49" s="97">
        <f t="shared" si="14"/>
        <v>6.8918918918918921</v>
      </c>
      <c r="M49" s="85"/>
      <c r="N49" s="85"/>
      <c r="O49" s="85"/>
      <c r="P49" s="85"/>
      <c r="Q49" s="85"/>
      <c r="R49" s="85"/>
      <c r="S49" s="85"/>
      <c r="T49" s="86"/>
      <c r="U49" s="72" t="str">
        <f t="shared" si="18"/>
        <v/>
      </c>
      <c r="V49" s="72" t="str">
        <f t="shared" si="19"/>
        <v/>
      </c>
      <c r="W49" s="72" t="str">
        <f t="shared" si="20"/>
        <v/>
      </c>
      <c r="X49" s="72" t="str">
        <f t="shared" si="21"/>
        <v/>
      </c>
      <c r="Y49" s="72" t="str">
        <f t="shared" si="22"/>
        <v/>
      </c>
      <c r="Z49" s="72" t="str">
        <f t="shared" si="23"/>
        <v/>
      </c>
      <c r="AA49" s="87">
        <f t="shared" si="16"/>
        <v>0</v>
      </c>
    </row>
    <row r="50" spans="1:27" ht="31.15" hidden="1" customHeight="1" x14ac:dyDescent="0.25">
      <c r="A50" s="95"/>
      <c r="B50" s="99"/>
      <c r="C50" s="86"/>
      <c r="D50" s="80"/>
      <c r="E50" s="80"/>
      <c r="F50" s="81"/>
      <c r="G50" s="81"/>
      <c r="H50" s="81"/>
      <c r="I50" s="80">
        <f t="shared" si="13"/>
        <v>0</v>
      </c>
      <c r="J50" s="96">
        <f t="shared" si="17"/>
        <v>0</v>
      </c>
      <c r="K50" s="80"/>
      <c r="L50" s="177">
        <f t="shared" si="14"/>
        <v>0</v>
      </c>
      <c r="M50" s="85"/>
      <c r="N50" s="85"/>
      <c r="O50" s="85"/>
      <c r="P50" s="85"/>
      <c r="Q50" s="85"/>
      <c r="R50" s="85"/>
      <c r="S50" s="85"/>
      <c r="T50" s="86"/>
      <c r="U50" s="72" t="str">
        <f t="shared" si="18"/>
        <v/>
      </c>
      <c r="V50" s="72" t="str">
        <f t="shared" si="19"/>
        <v/>
      </c>
      <c r="W50" s="72" t="str">
        <f t="shared" si="20"/>
        <v/>
      </c>
      <c r="X50" s="72" t="str">
        <f t="shared" si="21"/>
        <v/>
      </c>
      <c r="Y50" s="72" t="str">
        <f t="shared" si="22"/>
        <v/>
      </c>
      <c r="Z50" s="72" t="str">
        <f t="shared" si="23"/>
        <v/>
      </c>
      <c r="AA50" s="87">
        <f t="shared" si="16"/>
        <v>0</v>
      </c>
    </row>
    <row r="51" spans="1:27" hidden="1" x14ac:dyDescent="0.25">
      <c r="A51" s="95"/>
      <c r="B51" s="99"/>
      <c r="C51" s="80"/>
      <c r="D51" s="80"/>
      <c r="E51" s="80"/>
      <c r="F51" s="81"/>
      <c r="G51" s="81"/>
      <c r="H51" s="81"/>
      <c r="I51" s="80">
        <f t="shared" si="13"/>
        <v>0</v>
      </c>
      <c r="J51" s="96">
        <f t="shared" si="17"/>
        <v>0</v>
      </c>
      <c r="K51" s="80"/>
      <c r="L51" s="177">
        <f t="shared" si="14"/>
        <v>0</v>
      </c>
      <c r="M51" s="85"/>
      <c r="N51" s="85"/>
      <c r="O51" s="85"/>
      <c r="P51" s="85"/>
      <c r="Q51" s="85"/>
      <c r="R51" s="85"/>
      <c r="S51" s="85"/>
      <c r="T51" s="86"/>
      <c r="U51" s="72" t="str">
        <f t="shared" si="18"/>
        <v/>
      </c>
      <c r="V51" s="72" t="str">
        <f t="shared" si="19"/>
        <v/>
      </c>
      <c r="W51" s="72" t="str">
        <f t="shared" si="20"/>
        <v/>
      </c>
      <c r="X51" s="72" t="str">
        <f t="shared" si="21"/>
        <v/>
      </c>
      <c r="Y51" s="72" t="str">
        <f t="shared" si="22"/>
        <v/>
      </c>
      <c r="Z51" s="72" t="str">
        <f t="shared" si="23"/>
        <v/>
      </c>
      <c r="AA51" s="87">
        <f t="shared" si="16"/>
        <v>0</v>
      </c>
    </row>
    <row r="52" spans="1:27" hidden="1" x14ac:dyDescent="0.25">
      <c r="A52" s="95"/>
      <c r="B52" s="99"/>
      <c r="C52" s="80"/>
      <c r="D52" s="80"/>
      <c r="E52" s="80"/>
      <c r="F52" s="81"/>
      <c r="G52" s="81"/>
      <c r="H52" s="81"/>
      <c r="I52" s="80">
        <f t="shared" si="13"/>
        <v>0</v>
      </c>
      <c r="J52" s="96">
        <f t="shared" si="17"/>
        <v>0</v>
      </c>
      <c r="K52" s="80"/>
      <c r="L52" s="97">
        <f t="shared" si="14"/>
        <v>0</v>
      </c>
      <c r="M52" s="85"/>
      <c r="N52" s="85"/>
      <c r="O52" s="85"/>
      <c r="P52" s="85"/>
      <c r="Q52" s="85"/>
      <c r="R52" s="85"/>
      <c r="S52" s="85"/>
      <c r="T52" s="98"/>
      <c r="U52" s="72" t="str">
        <f t="shared" si="18"/>
        <v/>
      </c>
      <c r="V52" s="72" t="str">
        <f t="shared" si="19"/>
        <v/>
      </c>
      <c r="W52" s="72" t="str">
        <f t="shared" si="20"/>
        <v/>
      </c>
      <c r="X52" s="72" t="str">
        <f t="shared" si="21"/>
        <v/>
      </c>
      <c r="Y52" s="72" t="str">
        <f t="shared" si="22"/>
        <v/>
      </c>
      <c r="Z52" s="72" t="str">
        <f t="shared" si="23"/>
        <v/>
      </c>
      <c r="AA52" s="87">
        <f t="shared" si="16"/>
        <v>0</v>
      </c>
    </row>
    <row r="53" spans="1:27" hidden="1" x14ac:dyDescent="0.25">
      <c r="A53" s="95"/>
      <c r="B53" s="99"/>
      <c r="C53" s="80"/>
      <c r="D53" s="80"/>
      <c r="E53" s="80"/>
      <c r="F53" s="81"/>
      <c r="G53" s="81"/>
      <c r="H53" s="81"/>
      <c r="I53" s="80">
        <f t="shared" si="13"/>
        <v>0</v>
      </c>
      <c r="J53" s="96">
        <f t="shared" si="17"/>
        <v>0</v>
      </c>
      <c r="K53" s="80"/>
      <c r="L53" s="97">
        <f t="shared" si="14"/>
        <v>0</v>
      </c>
      <c r="M53" s="85"/>
      <c r="N53" s="85"/>
      <c r="O53" s="85"/>
      <c r="P53" s="85"/>
      <c r="Q53" s="85"/>
      <c r="R53" s="85"/>
      <c r="S53" s="85"/>
      <c r="T53" s="98"/>
      <c r="U53" s="72" t="str">
        <f t="shared" si="18"/>
        <v/>
      </c>
      <c r="V53" s="72" t="str">
        <f t="shared" si="19"/>
        <v/>
      </c>
      <c r="W53" s="72" t="str">
        <f t="shared" si="20"/>
        <v/>
      </c>
      <c r="X53" s="72" t="str">
        <f t="shared" si="21"/>
        <v/>
      </c>
      <c r="Y53" s="72" t="str">
        <f t="shared" si="22"/>
        <v/>
      </c>
      <c r="Z53" s="72" t="str">
        <f t="shared" si="23"/>
        <v/>
      </c>
      <c r="AA53" s="87">
        <f t="shared" si="16"/>
        <v>0</v>
      </c>
    </row>
    <row r="54" spans="1:27" hidden="1" x14ac:dyDescent="0.25">
      <c r="A54" s="95"/>
      <c r="B54" s="99"/>
      <c r="C54" s="80"/>
      <c r="D54" s="80"/>
      <c r="E54" s="80"/>
      <c r="F54" s="81"/>
      <c r="G54" s="81"/>
      <c r="H54" s="81"/>
      <c r="I54" s="80">
        <f t="shared" si="13"/>
        <v>0</v>
      </c>
      <c r="J54" s="96">
        <f t="shared" si="17"/>
        <v>0</v>
      </c>
      <c r="K54" s="80"/>
      <c r="L54" s="97">
        <f t="shared" si="14"/>
        <v>0</v>
      </c>
      <c r="M54" s="85"/>
      <c r="N54" s="85"/>
      <c r="O54" s="85"/>
      <c r="P54" s="85"/>
      <c r="Q54" s="85"/>
      <c r="R54" s="85"/>
      <c r="S54" s="85"/>
      <c r="T54" s="98"/>
      <c r="U54" s="72" t="str">
        <f t="shared" si="18"/>
        <v/>
      </c>
      <c r="V54" s="72" t="str">
        <f t="shared" si="19"/>
        <v/>
      </c>
      <c r="W54" s="72" t="str">
        <f t="shared" si="20"/>
        <v/>
      </c>
      <c r="X54" s="72" t="str">
        <f t="shared" si="21"/>
        <v/>
      </c>
      <c r="Y54" s="72" t="str">
        <f t="shared" si="22"/>
        <v/>
      </c>
      <c r="Z54" s="72" t="str">
        <f t="shared" si="23"/>
        <v/>
      </c>
      <c r="AA54" s="87">
        <f t="shared" si="16"/>
        <v>0</v>
      </c>
    </row>
    <row r="55" spans="1:27" hidden="1" x14ac:dyDescent="0.25">
      <c r="A55" s="95"/>
      <c r="B55" s="99"/>
      <c r="C55" s="80"/>
      <c r="D55" s="80"/>
      <c r="E55" s="80"/>
      <c r="F55" s="81"/>
      <c r="G55" s="81"/>
      <c r="H55" s="81"/>
      <c r="I55" s="80">
        <f t="shared" si="13"/>
        <v>0</v>
      </c>
      <c r="J55" s="96">
        <f t="shared" si="17"/>
        <v>0</v>
      </c>
      <c r="K55" s="80"/>
      <c r="L55" s="97">
        <f t="shared" si="14"/>
        <v>0</v>
      </c>
      <c r="M55" s="85"/>
      <c r="N55" s="85"/>
      <c r="O55" s="85"/>
      <c r="P55" s="85"/>
      <c r="Q55" s="85"/>
      <c r="R55" s="85"/>
      <c r="S55" s="85"/>
      <c r="T55" s="98"/>
      <c r="U55" s="72" t="str">
        <f t="shared" si="18"/>
        <v/>
      </c>
      <c r="V55" s="72" t="str">
        <f t="shared" si="19"/>
        <v/>
      </c>
      <c r="W55" s="72" t="str">
        <f t="shared" si="20"/>
        <v/>
      </c>
      <c r="X55" s="72" t="str">
        <f t="shared" si="21"/>
        <v/>
      </c>
      <c r="Y55" s="72" t="str">
        <f t="shared" si="22"/>
        <v/>
      </c>
      <c r="Z55" s="72" t="str">
        <f t="shared" si="23"/>
        <v/>
      </c>
      <c r="AA55" s="87">
        <f t="shared" si="16"/>
        <v>0</v>
      </c>
    </row>
    <row r="56" spans="1:27" hidden="1" x14ac:dyDescent="0.25">
      <c r="A56" s="95"/>
      <c r="B56" s="99"/>
      <c r="C56" s="80"/>
      <c r="D56" s="80"/>
      <c r="E56" s="80"/>
      <c r="F56" s="81"/>
      <c r="G56" s="81"/>
      <c r="H56" s="81"/>
      <c r="I56" s="80">
        <f t="shared" si="13"/>
        <v>0</v>
      </c>
      <c r="J56" s="96">
        <f t="shared" si="17"/>
        <v>0</v>
      </c>
      <c r="K56" s="80"/>
      <c r="L56" s="97">
        <f t="shared" si="14"/>
        <v>0</v>
      </c>
      <c r="M56" s="85"/>
      <c r="N56" s="85"/>
      <c r="O56" s="85"/>
      <c r="P56" s="85"/>
      <c r="Q56" s="85"/>
      <c r="R56" s="85"/>
      <c r="S56" s="85"/>
      <c r="T56" s="98"/>
      <c r="U56" s="72" t="str">
        <f t="shared" si="18"/>
        <v/>
      </c>
      <c r="V56" s="72" t="str">
        <f t="shared" si="19"/>
        <v/>
      </c>
      <c r="W56" s="72" t="str">
        <f t="shared" si="20"/>
        <v/>
      </c>
      <c r="X56" s="72" t="str">
        <f t="shared" si="21"/>
        <v/>
      </c>
      <c r="Y56" s="72" t="str">
        <f t="shared" si="22"/>
        <v/>
      </c>
      <c r="Z56" s="72" t="str">
        <f t="shared" si="23"/>
        <v/>
      </c>
      <c r="AA56" s="87">
        <f t="shared" si="16"/>
        <v>0</v>
      </c>
    </row>
    <row r="57" spans="1:27" hidden="1" x14ac:dyDescent="0.25">
      <c r="A57" s="95"/>
      <c r="B57" s="99"/>
      <c r="C57" s="80"/>
      <c r="D57" s="80"/>
      <c r="E57" s="80"/>
      <c r="F57" s="81"/>
      <c r="G57" s="81"/>
      <c r="H57" s="81"/>
      <c r="I57" s="80">
        <f t="shared" si="13"/>
        <v>0</v>
      </c>
      <c r="J57" s="96">
        <f t="shared" si="17"/>
        <v>0</v>
      </c>
      <c r="K57" s="80"/>
      <c r="L57" s="97">
        <f t="shared" si="14"/>
        <v>0</v>
      </c>
      <c r="M57" s="85"/>
      <c r="N57" s="85"/>
      <c r="O57" s="85"/>
      <c r="P57" s="85"/>
      <c r="Q57" s="85"/>
      <c r="R57" s="85"/>
      <c r="S57" s="85"/>
      <c r="T57" s="98"/>
      <c r="U57" s="72" t="str">
        <f t="shared" si="18"/>
        <v/>
      </c>
      <c r="V57" s="72" t="str">
        <f t="shared" si="19"/>
        <v/>
      </c>
      <c r="W57" s="72" t="str">
        <f t="shared" si="20"/>
        <v/>
      </c>
      <c r="X57" s="72" t="str">
        <f t="shared" si="21"/>
        <v/>
      </c>
      <c r="Y57" s="72" t="str">
        <f t="shared" si="22"/>
        <v/>
      </c>
      <c r="Z57" s="72" t="str">
        <f t="shared" si="23"/>
        <v/>
      </c>
      <c r="AA57" s="87">
        <f t="shared" si="16"/>
        <v>0</v>
      </c>
    </row>
    <row r="58" spans="1:27" hidden="1" x14ac:dyDescent="0.25">
      <c r="A58" s="95"/>
      <c r="B58" s="99"/>
      <c r="C58" s="80"/>
      <c r="D58" s="80"/>
      <c r="E58" s="80"/>
      <c r="F58" s="81"/>
      <c r="G58" s="81"/>
      <c r="H58" s="81"/>
      <c r="I58" s="80">
        <f t="shared" si="13"/>
        <v>0</v>
      </c>
      <c r="J58" s="96">
        <f t="shared" si="17"/>
        <v>0</v>
      </c>
      <c r="K58" s="80"/>
      <c r="L58" s="97">
        <f t="shared" si="14"/>
        <v>0</v>
      </c>
      <c r="M58" s="85"/>
      <c r="N58" s="85"/>
      <c r="O58" s="85"/>
      <c r="P58" s="85"/>
      <c r="Q58" s="85"/>
      <c r="R58" s="85"/>
      <c r="S58" s="85"/>
      <c r="T58" s="98"/>
      <c r="U58" s="72" t="str">
        <f t="shared" si="18"/>
        <v/>
      </c>
      <c r="V58" s="72" t="str">
        <f t="shared" si="19"/>
        <v/>
      </c>
      <c r="W58" s="72" t="str">
        <f t="shared" si="20"/>
        <v/>
      </c>
      <c r="X58" s="72" t="str">
        <f t="shared" si="21"/>
        <v/>
      </c>
      <c r="Y58" s="72" t="str">
        <f t="shared" si="22"/>
        <v/>
      </c>
      <c r="Z58" s="72" t="str">
        <f t="shared" si="23"/>
        <v/>
      </c>
      <c r="AA58" s="87">
        <f t="shared" si="16"/>
        <v>0</v>
      </c>
    </row>
    <row r="59" spans="1:27" hidden="1" x14ac:dyDescent="0.25">
      <c r="A59" s="95"/>
      <c r="B59" s="99"/>
      <c r="C59" s="80"/>
      <c r="D59" s="80"/>
      <c r="E59" s="80"/>
      <c r="F59" s="81"/>
      <c r="G59" s="81"/>
      <c r="H59" s="81"/>
      <c r="I59" s="80">
        <f t="shared" si="13"/>
        <v>0</v>
      </c>
      <c r="J59" s="96">
        <f t="shared" si="17"/>
        <v>0</v>
      </c>
      <c r="K59" s="80"/>
      <c r="L59" s="97">
        <f t="shared" si="14"/>
        <v>0</v>
      </c>
      <c r="M59" s="85"/>
      <c r="N59" s="85"/>
      <c r="O59" s="85"/>
      <c r="P59" s="85"/>
      <c r="Q59" s="85"/>
      <c r="R59" s="85"/>
      <c r="S59" s="85"/>
      <c r="T59" s="98"/>
      <c r="U59" s="72" t="str">
        <f t="shared" si="18"/>
        <v/>
      </c>
      <c r="V59" s="72" t="str">
        <f t="shared" si="19"/>
        <v/>
      </c>
      <c r="W59" s="72" t="str">
        <f t="shared" si="20"/>
        <v/>
      </c>
      <c r="X59" s="72" t="str">
        <f t="shared" si="21"/>
        <v/>
      </c>
      <c r="Y59" s="72" t="str">
        <f t="shared" si="22"/>
        <v/>
      </c>
      <c r="Z59" s="72" t="str">
        <f t="shared" si="23"/>
        <v/>
      </c>
      <c r="AA59" s="87">
        <f t="shared" si="16"/>
        <v>0</v>
      </c>
    </row>
    <row r="60" spans="1:27" hidden="1" x14ac:dyDescent="0.25">
      <c r="A60" s="95"/>
      <c r="B60" s="99"/>
      <c r="C60" s="80"/>
      <c r="D60" s="80"/>
      <c r="E60" s="80"/>
      <c r="F60" s="81"/>
      <c r="G60" s="81"/>
      <c r="H60" s="81"/>
      <c r="I60" s="80">
        <f t="shared" si="13"/>
        <v>0</v>
      </c>
      <c r="J60" s="96">
        <f t="shared" si="17"/>
        <v>0</v>
      </c>
      <c r="K60" s="80"/>
      <c r="L60" s="97">
        <f t="shared" si="14"/>
        <v>0</v>
      </c>
      <c r="M60" s="85"/>
      <c r="N60" s="85"/>
      <c r="O60" s="85"/>
      <c r="P60" s="85"/>
      <c r="Q60" s="85"/>
      <c r="R60" s="85"/>
      <c r="S60" s="85"/>
      <c r="T60" s="98"/>
      <c r="U60" s="72" t="str">
        <f t="shared" si="18"/>
        <v/>
      </c>
      <c r="V60" s="72" t="str">
        <f t="shared" si="19"/>
        <v/>
      </c>
      <c r="W60" s="72" t="str">
        <f t="shared" si="20"/>
        <v/>
      </c>
      <c r="X60" s="72" t="str">
        <f t="shared" si="21"/>
        <v/>
      </c>
      <c r="Y60" s="72" t="str">
        <f t="shared" si="22"/>
        <v/>
      </c>
      <c r="Z60" s="72" t="str">
        <f t="shared" si="23"/>
        <v/>
      </c>
      <c r="AA60" s="87">
        <f t="shared" si="16"/>
        <v>0</v>
      </c>
    </row>
    <row r="61" spans="1:27" hidden="1" x14ac:dyDescent="0.25">
      <c r="A61" s="95"/>
      <c r="B61" s="99"/>
      <c r="C61" s="80"/>
      <c r="D61" s="80"/>
      <c r="E61" s="80"/>
      <c r="F61" s="81"/>
      <c r="G61" s="81"/>
      <c r="H61" s="81"/>
      <c r="I61" s="80">
        <f t="shared" si="13"/>
        <v>0</v>
      </c>
      <c r="J61" s="96">
        <f t="shared" si="17"/>
        <v>0</v>
      </c>
      <c r="K61" s="80"/>
      <c r="L61" s="97">
        <f t="shared" si="14"/>
        <v>0</v>
      </c>
      <c r="M61" s="85"/>
      <c r="N61" s="85"/>
      <c r="O61" s="85"/>
      <c r="P61" s="85"/>
      <c r="Q61" s="85"/>
      <c r="R61" s="85"/>
      <c r="S61" s="85"/>
      <c r="T61" s="98"/>
      <c r="U61" s="72" t="str">
        <f t="shared" si="18"/>
        <v/>
      </c>
      <c r="V61" s="72" t="str">
        <f t="shared" si="19"/>
        <v/>
      </c>
      <c r="W61" s="72" t="str">
        <f t="shared" si="20"/>
        <v/>
      </c>
      <c r="X61" s="72" t="str">
        <f t="shared" si="21"/>
        <v/>
      </c>
      <c r="Y61" s="72" t="str">
        <f t="shared" si="22"/>
        <v/>
      </c>
      <c r="Z61" s="72" t="str">
        <f t="shared" si="23"/>
        <v/>
      </c>
      <c r="AA61" s="87">
        <f t="shared" si="16"/>
        <v>0</v>
      </c>
    </row>
    <row r="62" spans="1:27" hidden="1" x14ac:dyDescent="0.25">
      <c r="A62" s="95"/>
      <c r="B62" s="99"/>
      <c r="C62" s="80"/>
      <c r="D62" s="80"/>
      <c r="E62" s="80"/>
      <c r="F62" s="81"/>
      <c r="G62" s="81"/>
      <c r="H62" s="81"/>
      <c r="I62" s="80">
        <f t="shared" si="13"/>
        <v>0</v>
      </c>
      <c r="J62" s="96">
        <f t="shared" si="17"/>
        <v>0</v>
      </c>
      <c r="K62" s="80"/>
      <c r="L62" s="97">
        <f t="shared" si="14"/>
        <v>0</v>
      </c>
      <c r="M62" s="85"/>
      <c r="N62" s="85"/>
      <c r="O62" s="85"/>
      <c r="P62" s="85"/>
      <c r="Q62" s="85"/>
      <c r="R62" s="85"/>
      <c r="S62" s="85"/>
      <c r="T62" s="98"/>
      <c r="U62" s="72" t="str">
        <f t="shared" si="18"/>
        <v/>
      </c>
      <c r="V62" s="72" t="str">
        <f t="shared" si="19"/>
        <v/>
      </c>
      <c r="W62" s="72" t="str">
        <f t="shared" si="20"/>
        <v/>
      </c>
      <c r="X62" s="72" t="str">
        <f t="shared" si="21"/>
        <v/>
      </c>
      <c r="Y62" s="72" t="str">
        <f t="shared" si="22"/>
        <v/>
      </c>
      <c r="Z62" s="72" t="str">
        <f t="shared" si="23"/>
        <v/>
      </c>
      <c r="AA62" s="87">
        <f t="shared" si="16"/>
        <v>0</v>
      </c>
    </row>
    <row r="63" spans="1:27" hidden="1" x14ac:dyDescent="0.25">
      <c r="A63" s="95"/>
      <c r="B63" s="99"/>
      <c r="C63" s="80"/>
      <c r="D63" s="80"/>
      <c r="E63" s="80"/>
      <c r="F63" s="81"/>
      <c r="G63" s="81"/>
      <c r="H63" s="81"/>
      <c r="I63" s="80">
        <f t="shared" si="13"/>
        <v>0</v>
      </c>
      <c r="J63" s="96">
        <f t="shared" si="17"/>
        <v>0</v>
      </c>
      <c r="K63" s="80"/>
      <c r="L63" s="97">
        <f t="shared" si="14"/>
        <v>0</v>
      </c>
      <c r="M63" s="85"/>
      <c r="N63" s="85"/>
      <c r="O63" s="85"/>
      <c r="P63" s="85"/>
      <c r="Q63" s="85"/>
      <c r="R63" s="85"/>
      <c r="S63" s="85"/>
      <c r="T63" s="98"/>
      <c r="U63" s="72" t="str">
        <f t="shared" si="18"/>
        <v/>
      </c>
      <c r="V63" s="72" t="str">
        <f t="shared" si="19"/>
        <v/>
      </c>
      <c r="W63" s="72" t="str">
        <f t="shared" si="20"/>
        <v/>
      </c>
      <c r="X63" s="72" t="str">
        <f t="shared" si="21"/>
        <v/>
      </c>
      <c r="Y63" s="72" t="str">
        <f t="shared" si="22"/>
        <v/>
      </c>
      <c r="Z63" s="72" t="str">
        <f t="shared" si="23"/>
        <v/>
      </c>
      <c r="AA63" s="87">
        <f t="shared" si="16"/>
        <v>0</v>
      </c>
    </row>
    <row r="64" spans="1:27" hidden="1" x14ac:dyDescent="0.25">
      <c r="A64" s="95"/>
      <c r="B64" s="99"/>
      <c r="C64" s="80"/>
      <c r="D64" s="80"/>
      <c r="E64" s="80"/>
      <c r="F64" s="81"/>
      <c r="G64" s="81"/>
      <c r="H64" s="81"/>
      <c r="I64" s="80">
        <f t="shared" si="13"/>
        <v>0</v>
      </c>
      <c r="J64" s="96">
        <f t="shared" si="17"/>
        <v>0</v>
      </c>
      <c r="K64" s="80"/>
      <c r="L64" s="97">
        <f t="shared" si="14"/>
        <v>0</v>
      </c>
      <c r="M64" s="85"/>
      <c r="N64" s="85"/>
      <c r="O64" s="85"/>
      <c r="P64" s="85"/>
      <c r="Q64" s="85"/>
      <c r="R64" s="85"/>
      <c r="S64" s="85"/>
      <c r="T64" s="98"/>
      <c r="U64" s="72" t="str">
        <f t="shared" si="18"/>
        <v/>
      </c>
      <c r="V64" s="72" t="str">
        <f t="shared" si="19"/>
        <v/>
      </c>
      <c r="W64" s="72" t="str">
        <f t="shared" si="20"/>
        <v/>
      </c>
      <c r="X64" s="72" t="str">
        <f t="shared" si="21"/>
        <v/>
      </c>
      <c r="Y64" s="72" t="str">
        <f t="shared" si="22"/>
        <v/>
      </c>
      <c r="Z64" s="72" t="str">
        <f t="shared" si="23"/>
        <v/>
      </c>
      <c r="AA64" s="87">
        <f t="shared" si="16"/>
        <v>0</v>
      </c>
    </row>
    <row r="65" spans="1:27" hidden="1" x14ac:dyDescent="0.25">
      <c r="A65" s="95"/>
      <c r="B65" s="99"/>
      <c r="C65" s="80"/>
      <c r="D65" s="80"/>
      <c r="E65" s="80"/>
      <c r="F65" s="81"/>
      <c r="G65" s="81"/>
      <c r="H65" s="81"/>
      <c r="I65" s="80">
        <f t="shared" si="13"/>
        <v>0</v>
      </c>
      <c r="J65" s="96">
        <f t="shared" si="17"/>
        <v>0</v>
      </c>
      <c r="K65" s="80"/>
      <c r="L65" s="97">
        <f t="shared" si="14"/>
        <v>0</v>
      </c>
      <c r="M65" s="85"/>
      <c r="N65" s="85"/>
      <c r="O65" s="85"/>
      <c r="P65" s="85"/>
      <c r="Q65" s="85"/>
      <c r="R65" s="85"/>
      <c r="S65" s="85"/>
      <c r="T65" s="98"/>
      <c r="U65" s="72" t="str">
        <f t="shared" si="18"/>
        <v/>
      </c>
      <c r="V65" s="72" t="str">
        <f t="shared" si="19"/>
        <v/>
      </c>
      <c r="W65" s="72" t="str">
        <f t="shared" si="20"/>
        <v/>
      </c>
      <c r="X65" s="72" t="str">
        <f t="shared" si="21"/>
        <v/>
      </c>
      <c r="Y65" s="72" t="str">
        <f t="shared" si="22"/>
        <v/>
      </c>
      <c r="Z65" s="72" t="str">
        <f t="shared" si="23"/>
        <v/>
      </c>
      <c r="AA65" s="87">
        <f t="shared" si="16"/>
        <v>0</v>
      </c>
    </row>
    <row r="66" spans="1:27" hidden="1" x14ac:dyDescent="0.25">
      <c r="A66" s="95"/>
      <c r="B66" s="99"/>
      <c r="C66" s="80"/>
      <c r="D66" s="80"/>
      <c r="E66" s="80"/>
      <c r="F66" s="81"/>
      <c r="G66" s="81"/>
      <c r="H66" s="81"/>
      <c r="I66" s="80">
        <f t="shared" si="13"/>
        <v>0</v>
      </c>
      <c r="J66" s="96">
        <f t="shared" si="17"/>
        <v>0</v>
      </c>
      <c r="K66" s="80"/>
      <c r="L66" s="97">
        <f t="shared" si="14"/>
        <v>0</v>
      </c>
      <c r="M66" s="85"/>
      <c r="N66" s="85"/>
      <c r="O66" s="85"/>
      <c r="P66" s="85"/>
      <c r="Q66" s="85"/>
      <c r="R66" s="85"/>
      <c r="S66" s="85"/>
      <c r="T66" s="98"/>
      <c r="U66" s="72" t="str">
        <f t="shared" si="18"/>
        <v/>
      </c>
      <c r="V66" s="72" t="str">
        <f t="shared" si="19"/>
        <v/>
      </c>
      <c r="W66" s="72" t="str">
        <f t="shared" si="20"/>
        <v/>
      </c>
      <c r="X66" s="72" t="str">
        <f t="shared" si="21"/>
        <v/>
      </c>
      <c r="Y66" s="72" t="str">
        <f t="shared" si="22"/>
        <v/>
      </c>
      <c r="Z66" s="72" t="str">
        <f t="shared" si="23"/>
        <v/>
      </c>
      <c r="AA66" s="87">
        <f t="shared" si="16"/>
        <v>0</v>
      </c>
    </row>
    <row r="67" spans="1:27" hidden="1" x14ac:dyDescent="0.25">
      <c r="A67" s="95"/>
      <c r="B67" s="99"/>
      <c r="C67" s="80"/>
      <c r="D67" s="80"/>
      <c r="E67" s="80"/>
      <c r="F67" s="81"/>
      <c r="G67" s="81"/>
      <c r="H67" s="81"/>
      <c r="I67" s="80">
        <f t="shared" si="13"/>
        <v>0</v>
      </c>
      <c r="J67" s="96">
        <f t="shared" si="17"/>
        <v>0</v>
      </c>
      <c r="K67" s="80"/>
      <c r="L67" s="97">
        <f t="shared" si="14"/>
        <v>0</v>
      </c>
      <c r="M67" s="85"/>
      <c r="N67" s="85"/>
      <c r="O67" s="85"/>
      <c r="P67" s="85"/>
      <c r="Q67" s="85"/>
      <c r="R67" s="85"/>
      <c r="S67" s="85"/>
      <c r="T67" s="98"/>
      <c r="U67" s="72" t="str">
        <f t="shared" si="18"/>
        <v/>
      </c>
      <c r="V67" s="72" t="str">
        <f t="shared" si="19"/>
        <v/>
      </c>
      <c r="W67" s="72" t="str">
        <f t="shared" si="20"/>
        <v/>
      </c>
      <c r="X67" s="72" t="str">
        <f t="shared" si="21"/>
        <v/>
      </c>
      <c r="Y67" s="72" t="str">
        <f t="shared" si="22"/>
        <v/>
      </c>
      <c r="Z67" s="72" t="str">
        <f t="shared" si="23"/>
        <v/>
      </c>
      <c r="AA67" s="87">
        <f t="shared" si="16"/>
        <v>0</v>
      </c>
    </row>
    <row r="68" spans="1:27" hidden="1" x14ac:dyDescent="0.25">
      <c r="A68" s="95"/>
      <c r="B68" s="99"/>
      <c r="C68" s="80"/>
      <c r="D68" s="80"/>
      <c r="E68" s="80"/>
      <c r="F68" s="81"/>
      <c r="G68" s="81"/>
      <c r="H68" s="81"/>
      <c r="I68" s="80">
        <f t="shared" si="13"/>
        <v>0</v>
      </c>
      <c r="J68" s="96">
        <f t="shared" si="17"/>
        <v>0</v>
      </c>
      <c r="K68" s="80"/>
      <c r="L68" s="97">
        <f t="shared" si="14"/>
        <v>0</v>
      </c>
      <c r="M68" s="85"/>
      <c r="N68" s="85"/>
      <c r="O68" s="85"/>
      <c r="P68" s="85"/>
      <c r="Q68" s="85"/>
      <c r="R68" s="85"/>
      <c r="S68" s="85"/>
      <c r="T68" s="98"/>
      <c r="U68" s="72" t="str">
        <f t="shared" si="18"/>
        <v/>
      </c>
      <c r="V68" s="72" t="str">
        <f t="shared" si="19"/>
        <v/>
      </c>
      <c r="W68" s="72" t="str">
        <f t="shared" si="20"/>
        <v/>
      </c>
      <c r="X68" s="72" t="str">
        <f t="shared" si="21"/>
        <v/>
      </c>
      <c r="Y68" s="72" t="str">
        <f t="shared" si="22"/>
        <v/>
      </c>
      <c r="Z68" s="72" t="str">
        <f t="shared" si="23"/>
        <v/>
      </c>
      <c r="AA68" s="87">
        <f t="shared" si="16"/>
        <v>0</v>
      </c>
    </row>
    <row r="69" spans="1:27" hidden="1" x14ac:dyDescent="0.25">
      <c r="A69" s="95"/>
      <c r="B69" s="99"/>
      <c r="C69" s="80"/>
      <c r="D69" s="80"/>
      <c r="E69" s="80"/>
      <c r="F69" s="81"/>
      <c r="G69" s="81"/>
      <c r="H69" s="81"/>
      <c r="I69" s="80">
        <f t="shared" si="13"/>
        <v>0</v>
      </c>
      <c r="J69" s="96">
        <f t="shared" si="17"/>
        <v>0</v>
      </c>
      <c r="K69" s="80"/>
      <c r="L69" s="97">
        <f t="shared" si="14"/>
        <v>0</v>
      </c>
      <c r="M69" s="85"/>
      <c r="N69" s="85"/>
      <c r="O69" s="85"/>
      <c r="P69" s="85"/>
      <c r="Q69" s="85"/>
      <c r="R69" s="85"/>
      <c r="S69" s="85"/>
      <c r="T69" s="98"/>
      <c r="U69" s="72" t="str">
        <f t="shared" si="18"/>
        <v/>
      </c>
      <c r="V69" s="72" t="str">
        <f t="shared" si="19"/>
        <v/>
      </c>
      <c r="W69" s="72" t="str">
        <f t="shared" si="20"/>
        <v/>
      </c>
      <c r="X69" s="72" t="str">
        <f t="shared" si="21"/>
        <v/>
      </c>
      <c r="Y69" s="72" t="str">
        <f t="shared" si="22"/>
        <v/>
      </c>
      <c r="Z69" s="72" t="str">
        <f t="shared" si="23"/>
        <v/>
      </c>
      <c r="AA69" s="87">
        <f t="shared" si="16"/>
        <v>0</v>
      </c>
    </row>
    <row r="70" spans="1:27" hidden="1" x14ac:dyDescent="0.25">
      <c r="A70" s="95"/>
      <c r="B70" s="99"/>
      <c r="C70" s="80"/>
      <c r="D70" s="80"/>
      <c r="E70" s="80"/>
      <c r="F70" s="81"/>
      <c r="G70" s="81"/>
      <c r="H70" s="81"/>
      <c r="I70" s="80">
        <f t="shared" si="13"/>
        <v>0</v>
      </c>
      <c r="J70" s="96">
        <f t="shared" si="17"/>
        <v>0</v>
      </c>
      <c r="K70" s="80"/>
      <c r="L70" s="97">
        <f t="shared" si="14"/>
        <v>0</v>
      </c>
      <c r="M70" s="85"/>
      <c r="N70" s="85"/>
      <c r="O70" s="85"/>
      <c r="P70" s="85"/>
      <c r="Q70" s="85"/>
      <c r="R70" s="85"/>
      <c r="S70" s="85"/>
      <c r="T70" s="98"/>
      <c r="U70" s="72" t="str">
        <f t="shared" si="18"/>
        <v/>
      </c>
      <c r="V70" s="72" t="str">
        <f t="shared" si="19"/>
        <v/>
      </c>
      <c r="W70" s="72" t="str">
        <f t="shared" si="20"/>
        <v/>
      </c>
      <c r="X70" s="72" t="str">
        <f t="shared" si="21"/>
        <v/>
      </c>
      <c r="Y70" s="72" t="str">
        <f t="shared" si="22"/>
        <v/>
      </c>
      <c r="Z70" s="72" t="str">
        <f t="shared" si="23"/>
        <v/>
      </c>
      <c r="AA70" s="87">
        <f t="shared" si="16"/>
        <v>0</v>
      </c>
    </row>
    <row r="71" spans="1:27" hidden="1" x14ac:dyDescent="0.25">
      <c r="A71" s="95"/>
      <c r="B71" s="99"/>
      <c r="C71" s="80"/>
      <c r="D71" s="80"/>
      <c r="E71" s="80"/>
      <c r="F71" s="81"/>
      <c r="G71" s="81"/>
      <c r="H71" s="81"/>
      <c r="I71" s="80">
        <f t="shared" si="13"/>
        <v>0</v>
      </c>
      <c r="J71" s="96">
        <f t="shared" si="17"/>
        <v>0</v>
      </c>
      <c r="K71" s="80"/>
      <c r="L71" s="97">
        <f t="shared" si="14"/>
        <v>0</v>
      </c>
      <c r="M71" s="85"/>
      <c r="N71" s="85"/>
      <c r="O71" s="85"/>
      <c r="P71" s="85"/>
      <c r="Q71" s="85"/>
      <c r="R71" s="85"/>
      <c r="S71" s="85"/>
      <c r="T71" s="98"/>
      <c r="U71" s="72" t="str">
        <f t="shared" si="18"/>
        <v/>
      </c>
      <c r="V71" s="72" t="str">
        <f t="shared" si="19"/>
        <v/>
      </c>
      <c r="W71" s="72" t="str">
        <f t="shared" si="20"/>
        <v/>
      </c>
      <c r="X71" s="72" t="str">
        <f t="shared" si="21"/>
        <v/>
      </c>
      <c r="Y71" s="72" t="str">
        <f t="shared" si="22"/>
        <v/>
      </c>
      <c r="Z71" s="72" t="str">
        <f t="shared" si="23"/>
        <v/>
      </c>
      <c r="AA71" s="87">
        <f t="shared" si="16"/>
        <v>0</v>
      </c>
    </row>
    <row r="72" spans="1:27" hidden="1" x14ac:dyDescent="0.25">
      <c r="A72" s="95"/>
      <c r="B72" s="99"/>
      <c r="C72" s="80"/>
      <c r="D72" s="80"/>
      <c r="E72" s="80"/>
      <c r="F72" s="81"/>
      <c r="G72" s="81"/>
      <c r="H72" s="81"/>
      <c r="I72" s="80">
        <f t="shared" si="13"/>
        <v>0</v>
      </c>
      <c r="J72" s="96">
        <f t="shared" si="17"/>
        <v>0</v>
      </c>
      <c r="K72" s="80"/>
      <c r="L72" s="97">
        <f t="shared" si="14"/>
        <v>0</v>
      </c>
      <c r="M72" s="85"/>
      <c r="N72" s="85"/>
      <c r="O72" s="85"/>
      <c r="P72" s="85"/>
      <c r="Q72" s="85"/>
      <c r="R72" s="85"/>
      <c r="S72" s="85"/>
      <c r="T72" s="98"/>
      <c r="U72" s="72" t="str">
        <f t="shared" si="18"/>
        <v/>
      </c>
      <c r="V72" s="72" t="str">
        <f t="shared" si="19"/>
        <v/>
      </c>
      <c r="W72" s="72" t="str">
        <f t="shared" si="20"/>
        <v/>
      </c>
      <c r="X72" s="72" t="str">
        <f t="shared" si="21"/>
        <v/>
      </c>
      <c r="Y72" s="72" t="str">
        <f t="shared" si="22"/>
        <v/>
      </c>
      <c r="Z72" s="72" t="str">
        <f t="shared" si="23"/>
        <v/>
      </c>
      <c r="AA72" s="87">
        <f t="shared" si="16"/>
        <v>0</v>
      </c>
    </row>
    <row r="73" spans="1:27" ht="22.15" customHeight="1" x14ac:dyDescent="0.25">
      <c r="A73" s="382"/>
      <c r="B73" s="382"/>
      <c r="C73" s="382"/>
      <c r="D73" s="383"/>
      <c r="E73" s="100"/>
      <c r="F73" s="100"/>
      <c r="G73" s="100"/>
      <c r="H73" s="100"/>
      <c r="I73" s="100">
        <f>SUM(I46:I72)</f>
        <v>74</v>
      </c>
      <c r="J73" s="101">
        <f t="shared" ref="J73" si="24">I73/$I$37</f>
        <v>0.38743455497382201</v>
      </c>
      <c r="K73" s="102" t="s">
        <v>188</v>
      </c>
      <c r="L73" s="93">
        <f>SUM(L46:L72)</f>
        <v>30</v>
      </c>
      <c r="M73" s="347" t="str">
        <f>IF(L73=A43,"pesatura corretta","pesatura non corretta")</f>
        <v>pesatura corretta</v>
      </c>
      <c r="N73" s="347"/>
      <c r="O73" s="347"/>
      <c r="P73" s="347"/>
      <c r="Q73" s="347"/>
      <c r="R73" s="347"/>
      <c r="S73" s="347"/>
      <c r="T73" s="347"/>
      <c r="AA73" s="87">
        <f t="shared" si="16"/>
        <v>0</v>
      </c>
    </row>
    <row r="74" spans="1:27" ht="37.15" hidden="1" customHeight="1" x14ac:dyDescent="0.25">
      <c r="A74" s="371" t="s">
        <v>145</v>
      </c>
      <c r="B74" s="371"/>
      <c r="C74" s="371"/>
      <c r="D74" s="371"/>
      <c r="E74" s="371"/>
      <c r="F74" s="371"/>
      <c r="G74" s="371"/>
      <c r="H74" s="371"/>
      <c r="I74" s="371"/>
      <c r="J74" s="371"/>
      <c r="K74" s="371"/>
      <c r="L74" s="372">
        <f>AA74/100*A43</f>
        <v>0</v>
      </c>
      <c r="M74" s="373"/>
      <c r="N74" s="373"/>
      <c r="O74" s="373"/>
      <c r="P74" s="373"/>
      <c r="Q74" s="373"/>
      <c r="R74" s="373"/>
      <c r="S74" s="373"/>
      <c r="T74" s="374"/>
      <c r="AA74" s="72">
        <f>SUM(AA46:AA72)</f>
        <v>0</v>
      </c>
    </row>
    <row r="75" spans="1:27" ht="37.15" hidden="1" customHeight="1" x14ac:dyDescent="0.25">
      <c r="A75" s="371" t="s">
        <v>146</v>
      </c>
      <c r="B75" s="371"/>
      <c r="C75" s="371"/>
      <c r="D75" s="371"/>
      <c r="E75" s="371"/>
      <c r="F75" s="371"/>
      <c r="G75" s="371"/>
      <c r="H75" s="371"/>
      <c r="I75" s="371"/>
      <c r="J75" s="371"/>
      <c r="K75" s="371"/>
      <c r="L75" s="376">
        <f>AA74/100</f>
        <v>0</v>
      </c>
      <c r="M75" s="377"/>
      <c r="N75" s="377"/>
      <c r="O75" s="377"/>
      <c r="P75" s="377"/>
      <c r="Q75" s="377"/>
      <c r="R75" s="377"/>
      <c r="S75" s="377"/>
      <c r="T75" s="375"/>
    </row>
    <row r="76" spans="1:27" ht="48" customHeight="1" x14ac:dyDescent="0.25">
      <c r="A76" s="378" t="s">
        <v>12</v>
      </c>
      <c r="B76" s="379"/>
      <c r="C76" s="379"/>
      <c r="D76" s="379"/>
      <c r="E76" s="379"/>
      <c r="F76" s="379"/>
      <c r="G76" s="379"/>
      <c r="H76" s="379"/>
      <c r="I76" s="379"/>
      <c r="J76" s="379"/>
      <c r="K76" s="379"/>
      <c r="L76" s="379"/>
      <c r="M76" s="379"/>
      <c r="N76" s="379"/>
      <c r="O76" s="379"/>
      <c r="P76" s="379"/>
      <c r="Q76" s="379"/>
      <c r="R76" s="379"/>
      <c r="S76" s="379"/>
      <c r="T76" s="380"/>
    </row>
    <row r="77" spans="1:27" ht="31.15" customHeight="1" x14ac:dyDescent="0.25">
      <c r="A77" s="354" t="s">
        <v>135</v>
      </c>
      <c r="B77" s="355"/>
      <c r="C77" s="355"/>
      <c r="D77" s="355"/>
      <c r="E77" s="355"/>
      <c r="F77" s="355"/>
      <c r="G77" s="355"/>
      <c r="H77" s="355"/>
      <c r="I77" s="355"/>
      <c r="J77" s="355"/>
      <c r="K77" s="355"/>
      <c r="L77" s="356"/>
      <c r="M77" s="357" t="s">
        <v>136</v>
      </c>
      <c r="N77" s="358"/>
      <c r="O77" s="358"/>
      <c r="P77" s="358"/>
      <c r="Q77" s="358"/>
      <c r="R77" s="103"/>
      <c r="S77" s="103"/>
      <c r="T77" s="359" t="s">
        <v>142</v>
      </c>
    </row>
    <row r="78" spans="1:27" ht="36.6" customHeight="1" x14ac:dyDescent="0.25">
      <c r="A78" s="361">
        <v>30</v>
      </c>
      <c r="B78" s="361"/>
      <c r="C78" s="361"/>
      <c r="D78" s="361"/>
      <c r="E78" s="361"/>
      <c r="F78" s="361"/>
      <c r="G78" s="361"/>
      <c r="H78" s="361"/>
      <c r="I78" s="361"/>
      <c r="J78" s="361"/>
      <c r="K78" s="361"/>
      <c r="L78" s="361"/>
      <c r="M78" s="357"/>
      <c r="N78" s="358"/>
      <c r="O78" s="358"/>
      <c r="P78" s="358"/>
      <c r="Q78" s="358"/>
      <c r="R78" s="104"/>
      <c r="S78" s="104"/>
      <c r="T78" s="359"/>
    </row>
    <row r="79" spans="1:27" ht="53.45" customHeight="1" x14ac:dyDescent="0.25">
      <c r="A79" s="105"/>
      <c r="B79" s="362" t="s">
        <v>209</v>
      </c>
      <c r="C79" s="364" t="s">
        <v>154</v>
      </c>
      <c r="D79" s="366" t="s">
        <v>155</v>
      </c>
      <c r="E79" s="367"/>
      <c r="F79" s="367"/>
      <c r="G79" s="367"/>
      <c r="H79" s="367"/>
      <c r="I79" s="171"/>
      <c r="J79" s="171"/>
      <c r="K79" s="172"/>
      <c r="L79" s="370" t="s">
        <v>129</v>
      </c>
      <c r="M79" s="94" t="s">
        <v>137</v>
      </c>
      <c r="N79" s="94" t="s">
        <v>138</v>
      </c>
      <c r="O79" s="94" t="s">
        <v>139</v>
      </c>
      <c r="P79" s="94" t="s">
        <v>140</v>
      </c>
      <c r="Q79" s="106" t="s">
        <v>141</v>
      </c>
      <c r="R79" s="104"/>
      <c r="S79" s="104"/>
      <c r="T79" s="359"/>
    </row>
    <row r="80" spans="1:27" ht="28.15" customHeight="1" x14ac:dyDescent="0.25">
      <c r="A80" s="105"/>
      <c r="B80" s="363"/>
      <c r="C80" s="365"/>
      <c r="D80" s="368"/>
      <c r="E80" s="369"/>
      <c r="F80" s="369"/>
      <c r="G80" s="369"/>
      <c r="H80" s="369"/>
      <c r="I80" s="173"/>
      <c r="J80" s="173"/>
      <c r="K80" s="174"/>
      <c r="L80" s="365"/>
      <c r="M80" s="94">
        <v>0</v>
      </c>
      <c r="N80" s="94" t="s">
        <v>180</v>
      </c>
      <c r="O80" s="94" t="s">
        <v>181</v>
      </c>
      <c r="P80" s="94" t="s">
        <v>182</v>
      </c>
      <c r="Q80" s="94" t="s">
        <v>183</v>
      </c>
      <c r="R80" s="104"/>
      <c r="S80" s="104"/>
      <c r="T80" s="360"/>
    </row>
    <row r="81" spans="1:27" ht="45" customHeight="1" x14ac:dyDescent="0.25">
      <c r="A81" s="105"/>
      <c r="B81" s="95">
        <v>1</v>
      </c>
      <c r="C81" s="86" t="s">
        <v>18</v>
      </c>
      <c r="D81" s="340" t="s">
        <v>114</v>
      </c>
      <c r="E81" s="340"/>
      <c r="F81" s="340"/>
      <c r="G81" s="340"/>
      <c r="H81" s="340"/>
      <c r="I81" s="170"/>
      <c r="J81" s="170"/>
      <c r="K81" s="169"/>
      <c r="L81" s="175">
        <v>3</v>
      </c>
      <c r="M81" s="107"/>
      <c r="N81" s="107"/>
      <c r="O81" s="107"/>
      <c r="P81" s="107"/>
      <c r="Q81" s="107"/>
      <c r="R81" s="341"/>
      <c r="S81" s="342"/>
      <c r="T81" s="343"/>
      <c r="U81" s="72" t="str">
        <f t="shared" ref="U81" si="25">IF(M81&gt;0,M81,"")</f>
        <v/>
      </c>
      <c r="V81" s="72" t="str">
        <f t="shared" ref="V81" si="26">IF(N81&gt;0,N81,"")</f>
        <v/>
      </c>
      <c r="W81" s="72" t="str">
        <f t="shared" ref="W81" si="27">IF(O81&gt;0,O81,"")</f>
        <v/>
      </c>
      <c r="X81" s="72" t="str">
        <f t="shared" ref="X81" si="28">IF(P81&gt;0,P81,"")</f>
        <v/>
      </c>
      <c r="Y81" s="72" t="str">
        <f t="shared" ref="Y81" si="29">IF(Q81&gt;0,Q81,"")</f>
        <v/>
      </c>
      <c r="Z81" s="72" t="str">
        <f t="shared" ref="Z81" si="30">IF(S81="x",100,"")</f>
        <v/>
      </c>
      <c r="AA81" s="72">
        <f t="shared" ref="AA81:AA90" si="31">SUM(U81:Z81)/$A$78*L81</f>
        <v>0</v>
      </c>
    </row>
    <row r="82" spans="1:27" ht="73.900000000000006" customHeight="1" x14ac:dyDescent="0.25">
      <c r="A82" s="105"/>
      <c r="B82" s="95">
        <v>2</v>
      </c>
      <c r="C82" s="86" t="s">
        <v>115</v>
      </c>
      <c r="D82" s="340" t="s">
        <v>224</v>
      </c>
      <c r="E82" s="340"/>
      <c r="F82" s="340"/>
      <c r="G82" s="340"/>
      <c r="H82" s="340"/>
      <c r="I82" s="169"/>
      <c r="J82" s="86"/>
      <c r="K82" s="86"/>
      <c r="L82" s="176">
        <v>3</v>
      </c>
      <c r="M82" s="85"/>
      <c r="N82" s="85"/>
      <c r="O82" s="85"/>
      <c r="P82" s="85"/>
      <c r="Q82" s="85"/>
      <c r="R82" s="341"/>
      <c r="S82" s="342"/>
      <c r="T82" s="343"/>
      <c r="U82" s="72" t="str">
        <f t="shared" ref="U82:U90" si="32">IF(M82&gt;0,M82,"")</f>
        <v/>
      </c>
      <c r="V82" s="72" t="str">
        <f t="shared" ref="V82:V90" si="33">IF(N82&gt;0,N82,"")</f>
        <v/>
      </c>
      <c r="W82" s="72" t="str">
        <f t="shared" ref="W82:W90" si="34">IF(O82&gt;0,O82,"")</f>
        <v/>
      </c>
      <c r="X82" s="72" t="str">
        <f t="shared" ref="X82:X90" si="35">IF(P82&gt;0,P82,"")</f>
        <v/>
      </c>
      <c r="Y82" s="72" t="str">
        <f t="shared" ref="Y82:Y90" si="36">IF(Q82&gt;0,Q82,"")</f>
        <v/>
      </c>
      <c r="Z82" s="72" t="str">
        <f t="shared" ref="Z82:Z90" si="37">IF(S82="x",100,"")</f>
        <v/>
      </c>
      <c r="AA82" s="72">
        <f t="shared" si="31"/>
        <v>0</v>
      </c>
    </row>
    <row r="83" spans="1:27" ht="57" customHeight="1" x14ac:dyDescent="0.25">
      <c r="A83" s="105"/>
      <c r="B83" s="95">
        <v>3</v>
      </c>
      <c r="C83" s="86" t="s">
        <v>20</v>
      </c>
      <c r="D83" s="340" t="s">
        <v>116</v>
      </c>
      <c r="E83" s="340"/>
      <c r="F83" s="340"/>
      <c r="G83" s="340"/>
      <c r="H83" s="340"/>
      <c r="I83" s="170"/>
      <c r="J83" s="170"/>
      <c r="K83" s="169"/>
      <c r="L83" s="176">
        <v>3</v>
      </c>
      <c r="M83" s="85"/>
      <c r="N83" s="85"/>
      <c r="O83" s="85"/>
      <c r="P83" s="85"/>
      <c r="Q83" s="85"/>
      <c r="R83" s="341"/>
      <c r="S83" s="342"/>
      <c r="T83" s="343"/>
      <c r="U83" s="72" t="str">
        <f t="shared" si="32"/>
        <v/>
      </c>
      <c r="V83" s="72" t="str">
        <f t="shared" si="33"/>
        <v/>
      </c>
      <c r="W83" s="72" t="str">
        <f t="shared" si="34"/>
        <v/>
      </c>
      <c r="X83" s="72" t="str">
        <f t="shared" si="35"/>
        <v/>
      </c>
      <c r="Y83" s="72" t="str">
        <f t="shared" si="36"/>
        <v/>
      </c>
      <c r="Z83" s="72" t="str">
        <f t="shared" si="37"/>
        <v/>
      </c>
      <c r="AA83" s="72">
        <f t="shared" si="31"/>
        <v>0</v>
      </c>
    </row>
    <row r="84" spans="1:27" ht="44.45" customHeight="1" x14ac:dyDescent="0.25">
      <c r="A84" s="105"/>
      <c r="B84" s="95">
        <v>4</v>
      </c>
      <c r="C84" s="86" t="s">
        <v>117</v>
      </c>
      <c r="D84" s="340" t="s">
        <v>118</v>
      </c>
      <c r="E84" s="340"/>
      <c r="F84" s="340"/>
      <c r="G84" s="340"/>
      <c r="H84" s="340"/>
      <c r="I84" s="169"/>
      <c r="J84" s="86"/>
      <c r="K84" s="86"/>
      <c r="L84" s="176">
        <v>3</v>
      </c>
      <c r="M84" s="85"/>
      <c r="N84" s="85"/>
      <c r="O84" s="85"/>
      <c r="P84" s="85"/>
      <c r="Q84" s="85"/>
      <c r="R84" s="341"/>
      <c r="S84" s="342"/>
      <c r="T84" s="343"/>
      <c r="U84" s="72" t="str">
        <f t="shared" si="32"/>
        <v/>
      </c>
      <c r="V84" s="72" t="str">
        <f t="shared" si="33"/>
        <v/>
      </c>
      <c r="W84" s="72" t="str">
        <f t="shared" si="34"/>
        <v/>
      </c>
      <c r="X84" s="72" t="str">
        <f t="shared" si="35"/>
        <v/>
      </c>
      <c r="Y84" s="72" t="str">
        <f t="shared" si="36"/>
        <v/>
      </c>
      <c r="Z84" s="72" t="str">
        <f t="shared" si="37"/>
        <v/>
      </c>
      <c r="AA84" s="72">
        <f t="shared" si="31"/>
        <v>0</v>
      </c>
    </row>
    <row r="85" spans="1:27" ht="67.150000000000006" customHeight="1" x14ac:dyDescent="0.25">
      <c r="A85" s="105"/>
      <c r="B85" s="95">
        <v>5</v>
      </c>
      <c r="C85" s="86" t="s">
        <v>202</v>
      </c>
      <c r="D85" s="340" t="s">
        <v>205</v>
      </c>
      <c r="E85" s="340"/>
      <c r="F85" s="340"/>
      <c r="G85" s="340"/>
      <c r="H85" s="340"/>
      <c r="I85" s="169"/>
      <c r="J85" s="86"/>
      <c r="K85" s="86"/>
      <c r="L85" s="176">
        <v>3</v>
      </c>
      <c r="M85" s="85"/>
      <c r="N85" s="85"/>
      <c r="O85" s="85"/>
      <c r="P85" s="85"/>
      <c r="Q85" s="85"/>
      <c r="R85" s="341"/>
      <c r="S85" s="342"/>
      <c r="T85" s="343"/>
      <c r="U85" s="72" t="str">
        <f t="shared" si="32"/>
        <v/>
      </c>
      <c r="V85" s="72" t="str">
        <f t="shared" si="33"/>
        <v/>
      </c>
      <c r="W85" s="72" t="str">
        <f t="shared" si="34"/>
        <v/>
      </c>
      <c r="X85" s="72" t="str">
        <f t="shared" si="35"/>
        <v/>
      </c>
      <c r="Y85" s="72" t="str">
        <f t="shared" si="36"/>
        <v/>
      </c>
      <c r="Z85" s="72" t="str">
        <f t="shared" si="37"/>
        <v/>
      </c>
      <c r="AA85" s="72">
        <f t="shared" si="31"/>
        <v>0</v>
      </c>
    </row>
    <row r="86" spans="1:27" ht="39" customHeight="1" x14ac:dyDescent="0.25">
      <c r="A86" s="105"/>
      <c r="B86" s="95">
        <v>6</v>
      </c>
      <c r="C86" s="86" t="s">
        <v>213</v>
      </c>
      <c r="D86" s="340" t="s">
        <v>216</v>
      </c>
      <c r="E86" s="340"/>
      <c r="F86" s="340"/>
      <c r="G86" s="340"/>
      <c r="H86" s="340"/>
      <c r="I86" s="169"/>
      <c r="J86" s="86"/>
      <c r="K86" s="86"/>
      <c r="L86" s="176">
        <v>3</v>
      </c>
      <c r="M86" s="85"/>
      <c r="N86" s="85"/>
      <c r="O86" s="85"/>
      <c r="P86" s="85"/>
      <c r="Q86" s="85"/>
      <c r="R86" s="341"/>
      <c r="S86" s="342"/>
      <c r="T86" s="343"/>
      <c r="U86" s="72" t="str">
        <f t="shared" si="32"/>
        <v/>
      </c>
      <c r="V86" s="72" t="str">
        <f t="shared" si="33"/>
        <v/>
      </c>
      <c r="W86" s="72" t="str">
        <f t="shared" si="34"/>
        <v/>
      </c>
      <c r="X86" s="72" t="str">
        <f t="shared" si="35"/>
        <v/>
      </c>
      <c r="Y86" s="72" t="str">
        <f t="shared" si="36"/>
        <v/>
      </c>
      <c r="Z86" s="72" t="str">
        <f t="shared" si="37"/>
        <v/>
      </c>
      <c r="AA86" s="72">
        <f t="shared" si="31"/>
        <v>0</v>
      </c>
    </row>
    <row r="87" spans="1:27" ht="37.9" customHeight="1" x14ac:dyDescent="0.25">
      <c r="A87" s="105"/>
      <c r="B87" s="95">
        <v>7</v>
      </c>
      <c r="C87" s="86" t="s">
        <v>215</v>
      </c>
      <c r="D87" s="340" t="s">
        <v>214</v>
      </c>
      <c r="E87" s="340"/>
      <c r="F87" s="340"/>
      <c r="G87" s="340"/>
      <c r="H87" s="340"/>
      <c r="I87" s="169"/>
      <c r="J87" s="86"/>
      <c r="K87" s="86"/>
      <c r="L87" s="176">
        <v>3</v>
      </c>
      <c r="M87" s="85"/>
      <c r="N87" s="85"/>
      <c r="O87" s="85"/>
      <c r="P87" s="85"/>
      <c r="Q87" s="85"/>
      <c r="R87" s="341"/>
      <c r="S87" s="342"/>
      <c r="T87" s="343"/>
      <c r="U87" s="72" t="str">
        <f t="shared" si="32"/>
        <v/>
      </c>
      <c r="V87" s="72" t="str">
        <f t="shared" si="33"/>
        <v/>
      </c>
      <c r="W87" s="72" t="str">
        <f t="shared" si="34"/>
        <v/>
      </c>
      <c r="X87" s="72" t="str">
        <f t="shared" si="35"/>
        <v/>
      </c>
      <c r="Y87" s="72" t="str">
        <f t="shared" si="36"/>
        <v/>
      </c>
      <c r="Z87" s="72" t="str">
        <f t="shared" si="37"/>
        <v/>
      </c>
      <c r="AA87" s="72">
        <f t="shared" si="31"/>
        <v>0</v>
      </c>
    </row>
    <row r="88" spans="1:27" ht="45" customHeight="1" x14ac:dyDescent="0.25">
      <c r="A88" s="105"/>
      <c r="B88" s="95">
        <v>8</v>
      </c>
      <c r="C88" s="86" t="s">
        <v>88</v>
      </c>
      <c r="D88" s="340" t="s">
        <v>206</v>
      </c>
      <c r="E88" s="340"/>
      <c r="F88" s="340"/>
      <c r="G88" s="340"/>
      <c r="H88" s="340"/>
      <c r="I88" s="169"/>
      <c r="J88" s="86"/>
      <c r="K88" s="86"/>
      <c r="L88" s="176">
        <v>3</v>
      </c>
      <c r="M88" s="85"/>
      <c r="N88" s="85"/>
      <c r="O88" s="85"/>
      <c r="P88" s="85"/>
      <c r="Q88" s="85"/>
      <c r="R88" s="341"/>
      <c r="S88" s="342"/>
      <c r="T88" s="343"/>
      <c r="U88" s="72" t="str">
        <f t="shared" si="32"/>
        <v/>
      </c>
      <c r="V88" s="72" t="str">
        <f t="shared" si="33"/>
        <v/>
      </c>
      <c r="W88" s="72" t="str">
        <f t="shared" si="34"/>
        <v/>
      </c>
      <c r="X88" s="72" t="str">
        <f t="shared" si="35"/>
        <v/>
      </c>
      <c r="Y88" s="72" t="str">
        <f t="shared" si="36"/>
        <v/>
      </c>
      <c r="Z88" s="72" t="str">
        <f t="shared" si="37"/>
        <v/>
      </c>
      <c r="AA88" s="72">
        <f t="shared" si="31"/>
        <v>0</v>
      </c>
    </row>
    <row r="89" spans="1:27" ht="43.15" customHeight="1" x14ac:dyDescent="0.25">
      <c r="A89" s="105"/>
      <c r="B89" s="95">
        <v>9</v>
      </c>
      <c r="C89" s="86" t="s">
        <v>203</v>
      </c>
      <c r="D89" s="340" t="s">
        <v>207</v>
      </c>
      <c r="E89" s="340"/>
      <c r="F89" s="340"/>
      <c r="G89" s="340"/>
      <c r="H89" s="340"/>
      <c r="I89" s="169"/>
      <c r="J89" s="86"/>
      <c r="K89" s="86"/>
      <c r="L89" s="176">
        <v>3</v>
      </c>
      <c r="M89" s="85"/>
      <c r="N89" s="85"/>
      <c r="O89" s="85"/>
      <c r="P89" s="85"/>
      <c r="Q89" s="85"/>
      <c r="R89" s="341"/>
      <c r="S89" s="342"/>
      <c r="T89" s="343"/>
      <c r="U89" s="72" t="str">
        <f t="shared" si="32"/>
        <v/>
      </c>
      <c r="V89" s="72" t="str">
        <f t="shared" si="33"/>
        <v/>
      </c>
      <c r="W89" s="72" t="str">
        <f t="shared" si="34"/>
        <v/>
      </c>
      <c r="X89" s="72" t="str">
        <f t="shared" si="35"/>
        <v/>
      </c>
      <c r="Y89" s="72" t="str">
        <f t="shared" si="36"/>
        <v/>
      </c>
      <c r="Z89" s="72" t="str">
        <f t="shared" si="37"/>
        <v/>
      </c>
      <c r="AA89" s="72">
        <f t="shared" si="31"/>
        <v>0</v>
      </c>
    </row>
    <row r="90" spans="1:27" ht="37.15" customHeight="1" x14ac:dyDescent="0.25">
      <c r="A90" s="105"/>
      <c r="B90" s="95">
        <v>10</v>
      </c>
      <c r="C90" s="86" t="s">
        <v>204</v>
      </c>
      <c r="D90" s="340" t="s">
        <v>208</v>
      </c>
      <c r="E90" s="340"/>
      <c r="F90" s="340"/>
      <c r="G90" s="340"/>
      <c r="H90" s="340"/>
      <c r="I90" s="169"/>
      <c r="J90" s="86"/>
      <c r="K90" s="86"/>
      <c r="L90" s="176">
        <v>3</v>
      </c>
      <c r="M90" s="85"/>
      <c r="N90" s="85"/>
      <c r="O90" s="85"/>
      <c r="P90" s="85"/>
      <c r="Q90" s="85"/>
      <c r="R90" s="341"/>
      <c r="S90" s="342"/>
      <c r="T90" s="343"/>
      <c r="U90" s="72" t="str">
        <f t="shared" si="32"/>
        <v/>
      </c>
      <c r="V90" s="72" t="str">
        <f t="shared" si="33"/>
        <v/>
      </c>
      <c r="W90" s="72" t="str">
        <f t="shared" si="34"/>
        <v/>
      </c>
      <c r="X90" s="72" t="str">
        <f t="shared" si="35"/>
        <v/>
      </c>
      <c r="Y90" s="72" t="str">
        <f t="shared" si="36"/>
        <v/>
      </c>
      <c r="Z90" s="72" t="str">
        <f t="shared" si="37"/>
        <v/>
      </c>
      <c r="AA90" s="72">
        <f t="shared" si="31"/>
        <v>0</v>
      </c>
    </row>
    <row r="91" spans="1:27" ht="22.9" customHeight="1" x14ac:dyDescent="0.25">
      <c r="A91" s="105"/>
      <c r="B91" s="344" t="s">
        <v>187</v>
      </c>
      <c r="C91" s="345"/>
      <c r="D91" s="345"/>
      <c r="E91" s="345"/>
      <c r="F91" s="345"/>
      <c r="G91" s="345"/>
      <c r="H91" s="345"/>
      <c r="I91" s="345"/>
      <c r="J91" s="345"/>
      <c r="K91" s="346"/>
      <c r="L91" s="93">
        <f>SUM(L81:L90)</f>
        <v>30</v>
      </c>
      <c r="M91" s="347" t="str">
        <f>IF(L91=A78,"pesatura corretta","pesatura non corretta")</f>
        <v>pesatura corretta</v>
      </c>
      <c r="N91" s="347"/>
      <c r="O91" s="347"/>
      <c r="P91" s="347"/>
      <c r="Q91" s="347"/>
      <c r="R91" s="347"/>
      <c r="S91" s="347"/>
      <c r="T91" s="347"/>
      <c r="AA91" s="72">
        <f>SUM(AA81:AA90)</f>
        <v>0</v>
      </c>
    </row>
    <row r="92" spans="1:27" s="91" customFormat="1" ht="32.450000000000003" hidden="1" customHeight="1" x14ac:dyDescent="0.4">
      <c r="A92" s="108"/>
      <c r="B92" s="348" t="s">
        <v>147</v>
      </c>
      <c r="C92" s="349"/>
      <c r="D92" s="349"/>
      <c r="E92" s="349"/>
      <c r="F92" s="349"/>
      <c r="G92" s="349"/>
      <c r="H92" s="349"/>
      <c r="I92" s="349"/>
      <c r="J92" s="349"/>
      <c r="K92" s="350"/>
      <c r="L92" s="351">
        <f>AA91/100*A78</f>
        <v>0</v>
      </c>
      <c r="M92" s="351"/>
      <c r="N92" s="351"/>
      <c r="O92" s="351"/>
      <c r="P92" s="351"/>
      <c r="Q92" s="351"/>
      <c r="R92" s="351"/>
      <c r="S92" s="351"/>
      <c r="T92" s="352"/>
    </row>
    <row r="93" spans="1:27" s="91" customFormat="1" ht="32.450000000000003" hidden="1" customHeight="1" x14ac:dyDescent="0.4">
      <c r="A93" s="109"/>
      <c r="B93" s="348" t="s">
        <v>148</v>
      </c>
      <c r="C93" s="349"/>
      <c r="D93" s="349"/>
      <c r="E93" s="349"/>
      <c r="F93" s="349"/>
      <c r="G93" s="349"/>
      <c r="H93" s="349"/>
      <c r="I93" s="349"/>
      <c r="J93" s="349"/>
      <c r="K93" s="350"/>
      <c r="L93" s="353">
        <f>AA91/100</f>
        <v>0</v>
      </c>
      <c r="M93" s="353"/>
      <c r="N93" s="353"/>
      <c r="O93" s="353"/>
      <c r="P93" s="353"/>
      <c r="Q93" s="353"/>
      <c r="R93" s="353"/>
      <c r="S93" s="353"/>
      <c r="T93" s="352"/>
    </row>
    <row r="94" spans="1:27" x14ac:dyDescent="0.25">
      <c r="B94" s="336"/>
      <c r="C94" s="337"/>
      <c r="D94" s="337"/>
      <c r="E94" s="337"/>
      <c r="F94" s="337"/>
      <c r="G94" s="337"/>
      <c r="H94" s="337"/>
      <c r="I94" s="337"/>
      <c r="J94" s="337"/>
      <c r="K94" s="337"/>
      <c r="L94" s="337"/>
      <c r="M94" s="337"/>
      <c r="N94" s="337"/>
      <c r="O94" s="337"/>
      <c r="P94" s="337"/>
      <c r="Q94" s="337"/>
      <c r="R94" s="337"/>
      <c r="S94" s="337"/>
      <c r="T94" s="338"/>
    </row>
    <row r="95" spans="1:27" ht="55.9" customHeight="1" x14ac:dyDescent="0.25">
      <c r="A95" s="339" t="s">
        <v>31</v>
      </c>
      <c r="B95" s="339"/>
      <c r="C95" s="339"/>
      <c r="D95" s="339"/>
      <c r="E95" s="339"/>
      <c r="F95" s="339"/>
      <c r="G95" s="339"/>
      <c r="H95" s="339"/>
      <c r="I95" s="339"/>
      <c r="J95" s="339"/>
      <c r="K95" s="339"/>
      <c r="L95" s="339"/>
      <c r="M95" s="339"/>
      <c r="N95" s="339"/>
      <c r="O95" s="339"/>
      <c r="P95" s="339"/>
      <c r="Q95" s="339"/>
      <c r="R95" s="339"/>
      <c r="S95" s="339"/>
      <c r="T95" s="339"/>
    </row>
    <row r="96" spans="1:27" ht="31.9" customHeight="1" x14ac:dyDescent="0.25">
      <c r="A96" s="319" t="s">
        <v>33</v>
      </c>
      <c r="B96" s="319"/>
      <c r="C96" s="319"/>
      <c r="D96" s="319"/>
      <c r="E96" s="319"/>
      <c r="F96" s="319"/>
      <c r="G96" s="319"/>
      <c r="H96" s="319"/>
      <c r="I96" s="319"/>
      <c r="J96" s="319"/>
      <c r="K96" s="319"/>
      <c r="L96" s="110">
        <f>L38</f>
        <v>0</v>
      </c>
      <c r="M96" s="319" t="s">
        <v>165</v>
      </c>
      <c r="N96" s="319"/>
      <c r="O96" s="111">
        <f>A7</f>
        <v>40</v>
      </c>
      <c r="P96" s="319" t="s">
        <v>85</v>
      </c>
      <c r="Q96" s="319"/>
      <c r="R96" s="161"/>
      <c r="S96" s="161"/>
      <c r="T96" s="112">
        <f>L96/O96</f>
        <v>0</v>
      </c>
    </row>
    <row r="97" spans="1:20" ht="31.9" customHeight="1" x14ac:dyDescent="0.25">
      <c r="A97" s="319" t="s">
        <v>34</v>
      </c>
      <c r="B97" s="319"/>
      <c r="C97" s="319"/>
      <c r="D97" s="319"/>
      <c r="E97" s="319"/>
      <c r="F97" s="319"/>
      <c r="G97" s="319"/>
      <c r="H97" s="319"/>
      <c r="I97" s="319"/>
      <c r="J97" s="319"/>
      <c r="K97" s="319"/>
      <c r="L97" s="110">
        <f>L74</f>
        <v>0</v>
      </c>
      <c r="M97" s="319" t="s">
        <v>165</v>
      </c>
      <c r="N97" s="319"/>
      <c r="O97" s="111">
        <f>A43</f>
        <v>30</v>
      </c>
      <c r="P97" s="319" t="s">
        <v>85</v>
      </c>
      <c r="Q97" s="319"/>
      <c r="R97" s="319"/>
      <c r="S97" s="319"/>
      <c r="T97" s="112">
        <f>L97/O97</f>
        <v>0</v>
      </c>
    </row>
    <row r="98" spans="1:20" ht="31.9" customHeight="1" x14ac:dyDescent="0.25">
      <c r="A98" s="319" t="s">
        <v>35</v>
      </c>
      <c r="B98" s="319"/>
      <c r="C98" s="319"/>
      <c r="D98" s="319"/>
      <c r="E98" s="319"/>
      <c r="F98" s="319"/>
      <c r="G98" s="319"/>
      <c r="H98" s="319"/>
      <c r="I98" s="319"/>
      <c r="J98" s="319"/>
      <c r="K98" s="319"/>
      <c r="L98" s="113">
        <f>L92</f>
        <v>0</v>
      </c>
      <c r="M98" s="329" t="s">
        <v>165</v>
      </c>
      <c r="N98" s="330"/>
      <c r="O98" s="114">
        <f>A78</f>
        <v>30</v>
      </c>
      <c r="P98" s="329" t="s">
        <v>85</v>
      </c>
      <c r="Q98" s="331"/>
      <c r="R98" s="331"/>
      <c r="S98" s="330"/>
      <c r="T98" s="115">
        <f>L98/O98</f>
        <v>0</v>
      </c>
    </row>
    <row r="99" spans="1:20" ht="57" customHeight="1" x14ac:dyDescent="0.25">
      <c r="A99" s="332" t="s">
        <v>32</v>
      </c>
      <c r="B99" s="332"/>
      <c r="C99" s="332"/>
      <c r="D99" s="332"/>
      <c r="E99" s="333"/>
      <c r="F99" s="333"/>
      <c r="G99" s="333"/>
      <c r="H99" s="333"/>
      <c r="I99" s="333"/>
      <c r="J99" s="333"/>
      <c r="K99" s="333"/>
      <c r="L99" s="160">
        <f>SUM(L96:L98)</f>
        <v>0</v>
      </c>
      <c r="M99" s="334" t="s">
        <v>149</v>
      </c>
      <c r="N99" s="335"/>
      <c r="O99" s="116" t="s">
        <v>197</v>
      </c>
      <c r="P99" s="334" t="s">
        <v>184</v>
      </c>
      <c r="Q99" s="335"/>
      <c r="R99" s="165" t="s">
        <v>151</v>
      </c>
      <c r="S99" s="165" t="s">
        <v>150</v>
      </c>
      <c r="T99" s="117">
        <f>L99/(O96+O97+O98)</f>
        <v>0</v>
      </c>
    </row>
    <row r="100" spans="1:20" s="162" customFormat="1" ht="75" customHeight="1" x14ac:dyDescent="0.35">
      <c r="A100" s="161"/>
      <c r="B100" s="319" t="s">
        <v>212</v>
      </c>
      <c r="C100" s="319"/>
      <c r="D100" s="183" t="s">
        <v>195</v>
      </c>
      <c r="E100" s="320" t="s">
        <v>199</v>
      </c>
      <c r="F100" s="321"/>
      <c r="G100" s="321"/>
      <c r="H100" s="321"/>
      <c r="I100" s="321"/>
      <c r="J100" s="321"/>
      <c r="K100" s="321"/>
      <c r="L100" s="322"/>
      <c r="M100" s="323" t="s">
        <v>196</v>
      </c>
      <c r="N100" s="324"/>
      <c r="O100" s="163" t="s">
        <v>201</v>
      </c>
      <c r="P100" s="323" t="s">
        <v>198</v>
      </c>
      <c r="Q100" s="324"/>
      <c r="R100" s="325"/>
      <c r="S100" s="326"/>
      <c r="T100" s="164" t="s">
        <v>200</v>
      </c>
    </row>
    <row r="101" spans="1:20" ht="89.45" customHeight="1" x14ac:dyDescent="0.25">
      <c r="B101" s="327" t="s">
        <v>54</v>
      </c>
      <c r="C101" s="327"/>
      <c r="D101" s="327"/>
      <c r="E101" s="327"/>
      <c r="O101" s="327" t="s">
        <v>52</v>
      </c>
      <c r="P101" s="327"/>
      <c r="Q101" s="328"/>
      <c r="R101" s="328"/>
      <c r="S101" s="328"/>
      <c r="T101" s="328"/>
    </row>
    <row r="102" spans="1:20" ht="89.45" customHeight="1" x14ac:dyDescent="0.25">
      <c r="B102" s="317" t="s">
        <v>54</v>
      </c>
      <c r="C102" s="317"/>
      <c r="D102" s="317"/>
      <c r="E102" s="317"/>
      <c r="O102" s="317" t="s">
        <v>53</v>
      </c>
      <c r="P102" s="317"/>
      <c r="Q102" s="318"/>
      <c r="R102" s="318"/>
      <c r="S102" s="318"/>
      <c r="T102" s="318"/>
    </row>
  </sheetData>
  <mergeCells count="117">
    <mergeCell ref="A3:D3"/>
    <mergeCell ref="A4:D4"/>
    <mergeCell ref="E3:T3"/>
    <mergeCell ref="E4:T4"/>
    <mergeCell ref="A74:K74"/>
    <mergeCell ref="A5:T5"/>
    <mergeCell ref="B44:B45"/>
    <mergeCell ref="L39:S39"/>
    <mergeCell ref="A37:D37"/>
    <mergeCell ref="M42:S43"/>
    <mergeCell ref="T38:T39"/>
    <mergeCell ref="A38:K38"/>
    <mergeCell ref="A39:K39"/>
    <mergeCell ref="C10:C12"/>
    <mergeCell ref="B10:B12"/>
    <mergeCell ref="C13:C16"/>
    <mergeCell ref="B13:B16"/>
    <mergeCell ref="K44:K45"/>
    <mergeCell ref="L44:L45"/>
    <mergeCell ref="F44:H44"/>
    <mergeCell ref="T10:T12"/>
    <mergeCell ref="T13:T16"/>
    <mergeCell ref="D88:H88"/>
    <mergeCell ref="D89:H89"/>
    <mergeCell ref="A75:K75"/>
    <mergeCell ref="A40:T40"/>
    <mergeCell ref="A44:A45"/>
    <mergeCell ref="M6:S7"/>
    <mergeCell ref="E37:H37"/>
    <mergeCell ref="I8:I9"/>
    <mergeCell ref="J8:J9"/>
    <mergeCell ref="F8:H8"/>
    <mergeCell ref="K8:K9"/>
    <mergeCell ref="L8:L9"/>
    <mergeCell ref="A6:L6"/>
    <mergeCell ref="A7:L7"/>
    <mergeCell ref="B8:B9"/>
    <mergeCell ref="A8:A9"/>
    <mergeCell ref="L38:S38"/>
    <mergeCell ref="T6:T9"/>
    <mergeCell ref="T42:T45"/>
    <mergeCell ref="A73:D73"/>
    <mergeCell ref="A43:L43"/>
    <mergeCell ref="C47:C48"/>
    <mergeCell ref="B47:B48"/>
    <mergeCell ref="B101:C101"/>
    <mergeCell ref="D90:H90"/>
    <mergeCell ref="R85:T85"/>
    <mergeCell ref="R89:T89"/>
    <mergeCell ref="T77:T80"/>
    <mergeCell ref="P96:Q96"/>
    <mergeCell ref="P97:S97"/>
    <mergeCell ref="P98:S98"/>
    <mergeCell ref="M96:N96"/>
    <mergeCell ref="M97:N97"/>
    <mergeCell ref="M98:N98"/>
    <mergeCell ref="B91:K91"/>
    <mergeCell ref="R90:T90"/>
    <mergeCell ref="R82:T82"/>
    <mergeCell ref="M77:Q78"/>
    <mergeCell ref="R81:T81"/>
    <mergeCell ref="R86:T86"/>
    <mergeCell ref="R87:T87"/>
    <mergeCell ref="R88:T88"/>
    <mergeCell ref="B94:T94"/>
    <mergeCell ref="M91:T91"/>
    <mergeCell ref="D85:H85"/>
    <mergeCell ref="D86:H86"/>
    <mergeCell ref="D87:H87"/>
    <mergeCell ref="B102:C102"/>
    <mergeCell ref="O101:P101"/>
    <mergeCell ref="O102:P102"/>
    <mergeCell ref="B92:K92"/>
    <mergeCell ref="M99:N99"/>
    <mergeCell ref="P99:Q99"/>
    <mergeCell ref="M100:N100"/>
    <mergeCell ref="P100:Q100"/>
    <mergeCell ref="L93:S93"/>
    <mergeCell ref="A95:T95"/>
    <mergeCell ref="A96:K96"/>
    <mergeCell ref="A97:K97"/>
    <mergeCell ref="B93:K93"/>
    <mergeCell ref="A98:K98"/>
    <mergeCell ref="A99:K99"/>
    <mergeCell ref="Q101:T101"/>
    <mergeCell ref="Q102:T102"/>
    <mergeCell ref="R100:S100"/>
    <mergeCell ref="D101:E101"/>
    <mergeCell ref="D102:E102"/>
    <mergeCell ref="B100:C100"/>
    <mergeCell ref="E100:L100"/>
    <mergeCell ref="L92:S92"/>
    <mergeCell ref="T92:T93"/>
    <mergeCell ref="B1:Q1"/>
    <mergeCell ref="B2:R2"/>
    <mergeCell ref="C79:C80"/>
    <mergeCell ref="D79:H80"/>
    <mergeCell ref="D81:H81"/>
    <mergeCell ref="D82:H82"/>
    <mergeCell ref="D83:H83"/>
    <mergeCell ref="D84:H84"/>
    <mergeCell ref="B79:B80"/>
    <mergeCell ref="R83:T83"/>
    <mergeCell ref="R84:T84"/>
    <mergeCell ref="I44:I45"/>
    <mergeCell ref="J44:J45"/>
    <mergeCell ref="L79:L80"/>
    <mergeCell ref="A76:T76"/>
    <mergeCell ref="A77:L77"/>
    <mergeCell ref="A78:L78"/>
    <mergeCell ref="A41:T41"/>
    <mergeCell ref="A42:L42"/>
    <mergeCell ref="L75:S75"/>
    <mergeCell ref="M73:T73"/>
    <mergeCell ref="M37:T37"/>
    <mergeCell ref="T74:T75"/>
    <mergeCell ref="L74:S74"/>
  </mergeCells>
  <conditionalFormatting sqref="L37">
    <cfRule type="cellIs" dxfId="17" priority="13" operator="notEqual">
      <formula>$A$7</formula>
    </cfRule>
    <cfRule type="cellIs" dxfId="16" priority="14" operator="equal">
      <formula>$A$7</formula>
    </cfRule>
  </conditionalFormatting>
  <conditionalFormatting sqref="L73 L91">
    <cfRule type="cellIs" dxfId="15" priority="11" operator="notEqual">
      <formula>$A$43</formula>
    </cfRule>
    <cfRule type="cellIs" dxfId="14" priority="12" operator="equal">
      <formula>$A$43</formula>
    </cfRule>
  </conditionalFormatting>
  <pageMargins left="0.7" right="0.7" top="0.75" bottom="0.75" header="0.3" footer="0.3"/>
  <pageSetup paperSize="9" scale="57" fitToHeight="0" orientation="landscape" r:id="rId1"/>
  <rowBreaks count="3" manualBreakCount="3">
    <brk id="39" max="19" man="1"/>
    <brk id="75" min="1" max="19" man="1"/>
    <brk id="100" min="1"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B80BF-6DE3-424A-B739-A38FE5FDB63A}">
  <sheetPr>
    <pageSetUpPr fitToPage="1"/>
  </sheetPr>
  <dimension ref="A1:AA101"/>
  <sheetViews>
    <sheetView view="pageBreakPreview" topLeftCell="C1" zoomScaleNormal="60" zoomScaleSheetLayoutView="100" workbookViewId="0">
      <selection activeCell="X44" sqref="X44"/>
    </sheetView>
  </sheetViews>
  <sheetFormatPr defaultColWidth="8.85546875" defaultRowHeight="15" x14ac:dyDescent="0.25"/>
  <cols>
    <col min="1" max="1" width="10.140625" style="72" hidden="1" customWidth="1"/>
    <col min="2" max="2" width="6.28515625" style="72" customWidth="1"/>
    <col min="3" max="3" width="46" style="119" customWidth="1"/>
    <col min="4" max="4" width="51.7109375" style="119" customWidth="1"/>
    <col min="5" max="5" width="18.28515625" style="119" customWidth="1"/>
    <col min="6" max="8" width="5.140625" style="118" customWidth="1"/>
    <col min="9" max="9" width="15.28515625" style="119" hidden="1" customWidth="1"/>
    <col min="10" max="10" width="14.5703125" style="119" hidden="1" customWidth="1"/>
    <col min="11" max="11" width="40" style="119" customWidth="1"/>
    <col min="12" max="12" width="8.5703125" style="72" customWidth="1"/>
    <col min="13" max="16" width="22.28515625" style="72" hidden="1" customWidth="1"/>
    <col min="17" max="17" width="24.140625" style="72" hidden="1" customWidth="1"/>
    <col min="18" max="18" width="5" style="72" hidden="1" customWidth="1"/>
    <col min="19" max="19" width="9.5703125" style="72" hidden="1" customWidth="1"/>
    <col min="20" max="20" width="23.28515625" style="72" customWidth="1"/>
    <col min="21" max="26" width="8.85546875" style="72" customWidth="1"/>
    <col min="27" max="27" width="25" style="72" customWidth="1"/>
    <col min="28" max="32" width="8.85546875" style="72" customWidth="1"/>
    <col min="33" max="16384" width="8.85546875" style="72"/>
  </cols>
  <sheetData>
    <row r="1" spans="1:27" ht="49.9" customHeight="1" x14ac:dyDescent="0.25">
      <c r="A1" s="166"/>
      <c r="B1" s="415" t="s">
        <v>191</v>
      </c>
      <c r="C1" s="416"/>
      <c r="D1" s="416"/>
      <c r="E1" s="416"/>
      <c r="F1" s="416"/>
      <c r="G1" s="416"/>
      <c r="H1" s="416"/>
      <c r="I1" s="416"/>
      <c r="J1" s="416"/>
      <c r="K1" s="416"/>
      <c r="L1" s="416"/>
      <c r="M1" s="416"/>
      <c r="N1" s="416"/>
      <c r="O1" s="416"/>
      <c r="P1" s="416"/>
      <c r="Q1" s="417"/>
      <c r="R1" s="166"/>
      <c r="S1" s="166"/>
      <c r="T1" s="111" t="s">
        <v>270</v>
      </c>
    </row>
    <row r="2" spans="1:27" ht="46.15" customHeight="1" x14ac:dyDescent="0.25">
      <c r="A2" s="166"/>
      <c r="B2" s="415" t="s">
        <v>246</v>
      </c>
      <c r="C2" s="416"/>
      <c r="D2" s="416"/>
      <c r="E2" s="416"/>
      <c r="F2" s="416"/>
      <c r="G2" s="416"/>
      <c r="H2" s="416"/>
      <c r="I2" s="416"/>
      <c r="J2" s="416"/>
      <c r="K2" s="416"/>
      <c r="L2" s="416"/>
      <c r="M2" s="416"/>
      <c r="N2" s="416"/>
      <c r="O2" s="416"/>
      <c r="P2" s="416"/>
      <c r="Q2" s="416"/>
      <c r="R2" s="417"/>
      <c r="S2" s="73"/>
      <c r="T2" s="74">
        <v>2026</v>
      </c>
    </row>
    <row r="3" spans="1:27" ht="31.9" customHeight="1" x14ac:dyDescent="0.25">
      <c r="A3" s="418" t="s">
        <v>193</v>
      </c>
      <c r="B3" s="418"/>
      <c r="C3" s="418"/>
      <c r="D3" s="418"/>
      <c r="E3" s="419" t="s">
        <v>254</v>
      </c>
      <c r="F3" s="420"/>
      <c r="G3" s="420"/>
      <c r="H3" s="420"/>
      <c r="I3" s="420"/>
      <c r="J3" s="420"/>
      <c r="K3" s="420"/>
      <c r="L3" s="420"/>
      <c r="M3" s="420"/>
      <c r="N3" s="420"/>
      <c r="O3" s="420"/>
      <c r="P3" s="420"/>
      <c r="Q3" s="420"/>
      <c r="R3" s="420"/>
      <c r="S3" s="420"/>
      <c r="T3" s="421"/>
    </row>
    <row r="4" spans="1:27" ht="31.9" customHeight="1" x14ac:dyDescent="0.25">
      <c r="A4" s="418" t="s">
        <v>192</v>
      </c>
      <c r="B4" s="418"/>
      <c r="C4" s="418"/>
      <c r="D4" s="418"/>
      <c r="E4" s="419" t="s">
        <v>255</v>
      </c>
      <c r="F4" s="420"/>
      <c r="G4" s="420"/>
      <c r="H4" s="420"/>
      <c r="I4" s="420"/>
      <c r="J4" s="420"/>
      <c r="K4" s="420"/>
      <c r="L4" s="420"/>
      <c r="M4" s="420"/>
      <c r="N4" s="420"/>
      <c r="O4" s="420"/>
      <c r="P4" s="420"/>
      <c r="Q4" s="420"/>
      <c r="R4" s="420"/>
      <c r="S4" s="420"/>
      <c r="T4" s="421"/>
    </row>
    <row r="5" spans="1:27" ht="45.6" customHeight="1" x14ac:dyDescent="0.25">
      <c r="A5" s="422" t="s">
        <v>9</v>
      </c>
      <c r="B5" s="422"/>
      <c r="C5" s="422"/>
      <c r="D5" s="422"/>
      <c r="E5" s="422"/>
      <c r="F5" s="422"/>
      <c r="G5" s="422"/>
      <c r="H5" s="422"/>
      <c r="I5" s="422"/>
      <c r="J5" s="422"/>
      <c r="K5" s="422"/>
      <c r="L5" s="422"/>
      <c r="M5" s="422"/>
      <c r="N5" s="422"/>
      <c r="O5" s="422"/>
      <c r="P5" s="422"/>
      <c r="Q5" s="422"/>
      <c r="R5" s="422"/>
      <c r="S5" s="422"/>
      <c r="T5" s="422"/>
    </row>
    <row r="6" spans="1:27" ht="35.450000000000003" customHeight="1" x14ac:dyDescent="0.25">
      <c r="A6" s="406" t="s">
        <v>134</v>
      </c>
      <c r="B6" s="406"/>
      <c r="C6" s="406"/>
      <c r="D6" s="406"/>
      <c r="E6" s="406"/>
      <c r="F6" s="406"/>
      <c r="G6" s="406"/>
      <c r="H6" s="406"/>
      <c r="I6" s="406"/>
      <c r="J6" s="406"/>
      <c r="K6" s="406"/>
      <c r="L6" s="406"/>
      <c r="M6" s="423" t="s">
        <v>122</v>
      </c>
      <c r="N6" s="423"/>
      <c r="O6" s="423"/>
      <c r="P6" s="423"/>
      <c r="Q6" s="423"/>
      <c r="R6" s="423"/>
      <c r="S6" s="423"/>
      <c r="T6" s="423" t="s">
        <v>7</v>
      </c>
    </row>
    <row r="7" spans="1:27" ht="39.6" customHeight="1" x14ac:dyDescent="0.25">
      <c r="A7" s="401">
        <v>40</v>
      </c>
      <c r="B7" s="401"/>
      <c r="C7" s="401"/>
      <c r="D7" s="401"/>
      <c r="E7" s="401"/>
      <c r="F7" s="401"/>
      <c r="G7" s="401"/>
      <c r="H7" s="401"/>
      <c r="I7" s="401"/>
      <c r="J7" s="401"/>
      <c r="K7" s="401"/>
      <c r="L7" s="401"/>
      <c r="M7" s="423"/>
      <c r="N7" s="423"/>
      <c r="O7" s="423"/>
      <c r="P7" s="423"/>
      <c r="Q7" s="423"/>
      <c r="R7" s="423"/>
      <c r="S7" s="423"/>
      <c r="T7" s="423"/>
    </row>
    <row r="8" spans="1:27" ht="45.6" customHeight="1" x14ac:dyDescent="0.25">
      <c r="A8" s="424"/>
      <c r="B8" s="424" t="s">
        <v>209</v>
      </c>
      <c r="C8" s="75" t="s">
        <v>168</v>
      </c>
      <c r="D8" s="75" t="s">
        <v>124</v>
      </c>
      <c r="E8" s="75" t="s">
        <v>125</v>
      </c>
      <c r="F8" s="410" t="s">
        <v>153</v>
      </c>
      <c r="G8" s="410"/>
      <c r="H8" s="410"/>
      <c r="I8" s="410" t="s">
        <v>126</v>
      </c>
      <c r="J8" s="410" t="s">
        <v>127</v>
      </c>
      <c r="K8" s="410" t="s">
        <v>128</v>
      </c>
      <c r="L8" s="410" t="s">
        <v>129</v>
      </c>
      <c r="M8" s="76" t="s">
        <v>163</v>
      </c>
      <c r="N8" s="76" t="s">
        <v>160</v>
      </c>
      <c r="O8" s="76" t="s">
        <v>157</v>
      </c>
      <c r="P8" s="76" t="s">
        <v>158</v>
      </c>
      <c r="Q8" s="76" t="s">
        <v>159</v>
      </c>
      <c r="R8" s="76"/>
      <c r="S8" s="76"/>
      <c r="T8" s="423"/>
    </row>
    <row r="9" spans="1:27" ht="74.45" customHeight="1" x14ac:dyDescent="0.25">
      <c r="A9" s="424"/>
      <c r="B9" s="424"/>
      <c r="C9" s="75" t="s">
        <v>170</v>
      </c>
      <c r="D9" s="75" t="s">
        <v>130</v>
      </c>
      <c r="E9" s="75" t="s">
        <v>131</v>
      </c>
      <c r="F9" s="77" t="s">
        <v>96</v>
      </c>
      <c r="G9" s="77" t="s">
        <v>97</v>
      </c>
      <c r="H9" s="77" t="s">
        <v>210</v>
      </c>
      <c r="I9" s="410"/>
      <c r="J9" s="410"/>
      <c r="K9" s="410"/>
      <c r="L9" s="410"/>
      <c r="M9" s="76">
        <v>0</v>
      </c>
      <c r="N9" s="76" t="s">
        <v>180</v>
      </c>
      <c r="O9" s="76" t="s">
        <v>181</v>
      </c>
      <c r="P9" s="76" t="s">
        <v>182</v>
      </c>
      <c r="Q9" s="76" t="s">
        <v>183</v>
      </c>
      <c r="R9" s="76"/>
      <c r="S9" s="76"/>
      <c r="T9" s="423"/>
    </row>
    <row r="10" spans="1:27" ht="34.15" customHeight="1" x14ac:dyDescent="0.25">
      <c r="A10" s="78"/>
      <c r="B10" s="411">
        <v>1</v>
      </c>
      <c r="C10" s="384" t="s">
        <v>225</v>
      </c>
      <c r="D10" s="80" t="s">
        <v>226</v>
      </c>
      <c r="E10" s="187"/>
      <c r="F10" s="187">
        <v>8</v>
      </c>
      <c r="G10" s="187">
        <v>5</v>
      </c>
      <c r="H10" s="187">
        <v>7</v>
      </c>
      <c r="I10" s="81">
        <f t="shared" ref="I10:I35" si="0">SUM(F10:H10)</f>
        <v>20</v>
      </c>
      <c r="J10" s="82">
        <f t="shared" ref="J10:J35" si="1">I10/$I$36</f>
        <v>0.10471204188481675</v>
      </c>
      <c r="K10" s="83"/>
      <c r="L10" s="84">
        <f t="shared" ref="L10:L35" si="2">$J10*$A$7</f>
        <v>4.1884816753926701</v>
      </c>
      <c r="M10" s="85"/>
      <c r="N10" s="85"/>
      <c r="O10" s="85"/>
      <c r="P10" s="85"/>
      <c r="Q10" s="85"/>
      <c r="R10" s="85"/>
      <c r="S10" s="85"/>
      <c r="T10" s="384"/>
      <c r="U10" s="72" t="str">
        <f>IF(M10&gt;0,M10,"")</f>
        <v/>
      </c>
      <c r="V10" s="72" t="str">
        <f t="shared" ref="V10:Z24" si="3">IF(N10&gt;0,N10,"")</f>
        <v/>
      </c>
      <c r="W10" s="72" t="str">
        <f t="shared" si="3"/>
        <v/>
      </c>
      <c r="X10" s="72" t="str">
        <f t="shared" si="3"/>
        <v/>
      </c>
      <c r="Y10" s="72" t="str">
        <f t="shared" si="3"/>
        <v/>
      </c>
      <c r="Z10" s="72" t="str">
        <f t="shared" si="3"/>
        <v/>
      </c>
      <c r="AA10" s="87">
        <f t="shared" ref="AA10:AA35" si="4">SUM(U10:Y10)/$A$7*L10</f>
        <v>0</v>
      </c>
    </row>
    <row r="11" spans="1:27" ht="34.15" customHeight="1" x14ac:dyDescent="0.25">
      <c r="A11" s="78"/>
      <c r="B11" s="412"/>
      <c r="C11" s="414"/>
      <c r="D11" s="80" t="s">
        <v>227</v>
      </c>
      <c r="E11" s="187"/>
      <c r="F11" s="187">
        <v>9</v>
      </c>
      <c r="G11" s="187">
        <v>7</v>
      </c>
      <c r="H11" s="187">
        <v>8</v>
      </c>
      <c r="I11" s="81">
        <f t="shared" si="0"/>
        <v>24</v>
      </c>
      <c r="J11" s="82">
        <f t="shared" si="1"/>
        <v>0.1256544502617801</v>
      </c>
      <c r="K11" s="83"/>
      <c r="L11" s="84">
        <f t="shared" si="2"/>
        <v>5.0261780104712042</v>
      </c>
      <c r="M11" s="85"/>
      <c r="N11" s="85"/>
      <c r="O11" s="85"/>
      <c r="P11" s="85"/>
      <c r="Q11" s="85"/>
      <c r="R11" s="85"/>
      <c r="S11" s="85"/>
      <c r="T11" s="414"/>
      <c r="U11" s="72" t="str">
        <f t="shared" ref="U11:Z35" si="5">IF(M11&gt;0,M11,"")</f>
        <v/>
      </c>
      <c r="V11" s="72" t="str">
        <f t="shared" si="3"/>
        <v/>
      </c>
      <c r="W11" s="72" t="str">
        <f t="shared" si="3"/>
        <v/>
      </c>
      <c r="X11" s="72" t="str">
        <f t="shared" si="3"/>
        <v/>
      </c>
      <c r="Y11" s="72" t="str">
        <f t="shared" si="3"/>
        <v/>
      </c>
      <c r="Z11" s="72" t="str">
        <f t="shared" si="3"/>
        <v/>
      </c>
      <c r="AA11" s="87">
        <f t="shared" si="4"/>
        <v>0</v>
      </c>
    </row>
    <row r="12" spans="1:27" ht="35.450000000000003" customHeight="1" x14ac:dyDescent="0.25">
      <c r="A12" s="78"/>
      <c r="B12" s="413"/>
      <c r="C12" s="414"/>
      <c r="D12" s="80" t="s">
        <v>228</v>
      </c>
      <c r="E12" s="187"/>
      <c r="F12" s="187">
        <v>8</v>
      </c>
      <c r="G12" s="187">
        <v>5</v>
      </c>
      <c r="H12" s="187">
        <v>7</v>
      </c>
      <c r="I12" s="81">
        <f t="shared" si="0"/>
        <v>20</v>
      </c>
      <c r="J12" s="82">
        <f t="shared" si="1"/>
        <v>0.10471204188481675</v>
      </c>
      <c r="K12" s="80"/>
      <c r="L12" s="84">
        <f t="shared" si="2"/>
        <v>4.1884816753926701</v>
      </c>
      <c r="M12" s="85"/>
      <c r="N12" s="85"/>
      <c r="O12" s="85"/>
      <c r="P12" s="85"/>
      <c r="Q12" s="85"/>
      <c r="R12" s="85"/>
      <c r="S12" s="85"/>
      <c r="T12" s="385"/>
      <c r="U12" s="72" t="str">
        <f t="shared" si="5"/>
        <v/>
      </c>
      <c r="V12" s="72" t="str">
        <f t="shared" si="3"/>
        <v/>
      </c>
      <c r="W12" s="72" t="str">
        <f t="shared" si="3"/>
        <v/>
      </c>
      <c r="X12" s="72" t="str">
        <f t="shared" si="3"/>
        <v/>
      </c>
      <c r="Y12" s="72" t="str">
        <f t="shared" si="3"/>
        <v/>
      </c>
      <c r="Z12" s="72" t="str">
        <f t="shared" si="3"/>
        <v/>
      </c>
      <c r="AA12" s="87">
        <f t="shared" si="4"/>
        <v>0</v>
      </c>
    </row>
    <row r="13" spans="1:27" ht="30.6" customHeight="1" x14ac:dyDescent="0.25">
      <c r="A13" s="78"/>
      <c r="B13" s="411">
        <v>2</v>
      </c>
      <c r="C13" s="384" t="s">
        <v>229</v>
      </c>
      <c r="D13" s="80" t="s">
        <v>230</v>
      </c>
      <c r="E13" s="187"/>
      <c r="F13" s="187">
        <v>9</v>
      </c>
      <c r="G13" s="187">
        <v>8</v>
      </c>
      <c r="H13" s="187">
        <v>8</v>
      </c>
      <c r="I13" s="81">
        <f t="shared" si="0"/>
        <v>25</v>
      </c>
      <c r="J13" s="82">
        <f t="shared" si="1"/>
        <v>0.13089005235602094</v>
      </c>
      <c r="K13" s="80"/>
      <c r="L13" s="84">
        <f t="shared" si="2"/>
        <v>5.2356020942408374</v>
      </c>
      <c r="M13" s="85"/>
      <c r="N13" s="85"/>
      <c r="O13" s="85"/>
      <c r="P13" s="85"/>
      <c r="Q13" s="85"/>
      <c r="R13" s="85"/>
      <c r="S13" s="85"/>
      <c r="T13" s="384"/>
      <c r="U13" s="72" t="str">
        <f t="shared" si="5"/>
        <v/>
      </c>
      <c r="V13" s="72" t="str">
        <f t="shared" si="3"/>
        <v/>
      </c>
      <c r="W13" s="72" t="str">
        <f t="shared" si="3"/>
        <v/>
      </c>
      <c r="X13" s="72" t="str">
        <f t="shared" si="3"/>
        <v/>
      </c>
      <c r="Y13" s="72" t="str">
        <f t="shared" si="3"/>
        <v/>
      </c>
      <c r="Z13" s="72" t="str">
        <f t="shared" si="3"/>
        <v/>
      </c>
      <c r="AA13" s="87">
        <f t="shared" si="4"/>
        <v>0</v>
      </c>
    </row>
    <row r="14" spans="1:27" ht="33" customHeight="1" x14ac:dyDescent="0.25">
      <c r="A14" s="78"/>
      <c r="B14" s="412"/>
      <c r="C14" s="414"/>
      <c r="D14" s="80" t="s">
        <v>231</v>
      </c>
      <c r="E14" s="187"/>
      <c r="F14" s="187">
        <v>7</v>
      </c>
      <c r="G14" s="187">
        <v>4</v>
      </c>
      <c r="H14" s="187">
        <v>6</v>
      </c>
      <c r="I14" s="81">
        <f t="shared" si="0"/>
        <v>17</v>
      </c>
      <c r="J14" s="82">
        <f t="shared" si="1"/>
        <v>8.9005235602094238E-2</v>
      </c>
      <c r="K14" s="80"/>
      <c r="L14" s="84">
        <f t="shared" si="2"/>
        <v>3.5602094240837694</v>
      </c>
      <c r="M14" s="85"/>
      <c r="N14" s="85"/>
      <c r="O14" s="85"/>
      <c r="P14" s="85"/>
      <c r="Q14" s="85"/>
      <c r="R14" s="85"/>
      <c r="S14" s="85"/>
      <c r="T14" s="414"/>
      <c r="U14" s="72" t="str">
        <f t="shared" si="5"/>
        <v/>
      </c>
      <c r="V14" s="72" t="str">
        <f t="shared" si="3"/>
        <v/>
      </c>
      <c r="W14" s="72" t="str">
        <f t="shared" si="3"/>
        <v/>
      </c>
      <c r="X14" s="72" t="str">
        <f t="shared" si="3"/>
        <v/>
      </c>
      <c r="Y14" s="72" t="str">
        <f t="shared" si="3"/>
        <v/>
      </c>
      <c r="Z14" s="72" t="str">
        <f t="shared" si="3"/>
        <v/>
      </c>
      <c r="AA14" s="87">
        <f t="shared" si="4"/>
        <v>0</v>
      </c>
    </row>
    <row r="15" spans="1:27" ht="31.9" customHeight="1" x14ac:dyDescent="0.25">
      <c r="A15" s="78"/>
      <c r="B15" s="412"/>
      <c r="C15" s="414"/>
      <c r="D15" s="80" t="s">
        <v>232</v>
      </c>
      <c r="E15" s="187"/>
      <c r="F15" s="187">
        <v>8</v>
      </c>
      <c r="G15" s="187">
        <v>4</v>
      </c>
      <c r="H15" s="187">
        <v>7</v>
      </c>
      <c r="I15" s="81">
        <f t="shared" si="0"/>
        <v>19</v>
      </c>
      <c r="J15" s="82">
        <f t="shared" si="1"/>
        <v>9.947643979057591E-2</v>
      </c>
      <c r="K15" s="80"/>
      <c r="L15" s="84">
        <f t="shared" si="2"/>
        <v>3.9790575916230364</v>
      </c>
      <c r="M15" s="85"/>
      <c r="N15" s="85"/>
      <c r="O15" s="85"/>
      <c r="P15" s="85"/>
      <c r="Q15" s="85"/>
      <c r="R15" s="85"/>
      <c r="S15" s="85"/>
      <c r="T15" s="414"/>
      <c r="U15" s="72" t="str">
        <f t="shared" si="5"/>
        <v/>
      </c>
      <c r="V15" s="72" t="str">
        <f t="shared" si="3"/>
        <v/>
      </c>
      <c r="W15" s="72" t="str">
        <f t="shared" si="3"/>
        <v/>
      </c>
      <c r="X15" s="72" t="str">
        <f t="shared" si="3"/>
        <v/>
      </c>
      <c r="Y15" s="72" t="str">
        <f t="shared" si="3"/>
        <v/>
      </c>
      <c r="Z15" s="72" t="str">
        <f t="shared" si="3"/>
        <v/>
      </c>
      <c r="AA15" s="87">
        <f t="shared" si="4"/>
        <v>0</v>
      </c>
    </row>
    <row r="16" spans="1:27" ht="42.6" customHeight="1" x14ac:dyDescent="0.25">
      <c r="A16" s="78"/>
      <c r="B16" s="413"/>
      <c r="C16" s="385"/>
      <c r="D16" s="80" t="s">
        <v>233</v>
      </c>
      <c r="E16" s="187"/>
      <c r="F16" s="187">
        <v>9</v>
      </c>
      <c r="G16" s="187">
        <v>8</v>
      </c>
      <c r="H16" s="187">
        <v>7</v>
      </c>
      <c r="I16" s="81">
        <f t="shared" si="0"/>
        <v>24</v>
      </c>
      <c r="J16" s="82">
        <f t="shared" si="1"/>
        <v>0.1256544502617801</v>
      </c>
      <c r="K16" s="80"/>
      <c r="L16" s="84">
        <f t="shared" si="2"/>
        <v>5.0261780104712042</v>
      </c>
      <c r="M16" s="85"/>
      <c r="N16" s="85"/>
      <c r="O16" s="85"/>
      <c r="P16" s="85"/>
      <c r="Q16" s="85"/>
      <c r="R16" s="85"/>
      <c r="S16" s="85"/>
      <c r="T16" s="385"/>
      <c r="U16" s="72" t="str">
        <f t="shared" si="5"/>
        <v/>
      </c>
      <c r="V16" s="72" t="str">
        <f t="shared" si="3"/>
        <v/>
      </c>
      <c r="W16" s="72" t="str">
        <f t="shared" si="3"/>
        <v/>
      </c>
      <c r="X16" s="72" t="str">
        <f t="shared" si="3"/>
        <v/>
      </c>
      <c r="Y16" s="72" t="str">
        <f t="shared" si="3"/>
        <v/>
      </c>
      <c r="Z16" s="72" t="str">
        <f t="shared" si="3"/>
        <v/>
      </c>
      <c r="AA16" s="87">
        <f t="shared" si="4"/>
        <v>0</v>
      </c>
    </row>
    <row r="17" spans="1:27" ht="45" x14ac:dyDescent="0.25">
      <c r="A17" s="78"/>
      <c r="B17" s="79">
        <v>3</v>
      </c>
      <c r="C17" s="86" t="s">
        <v>236</v>
      </c>
      <c r="D17" s="80" t="s">
        <v>237</v>
      </c>
      <c r="E17" s="81"/>
      <c r="F17" s="187">
        <v>8</v>
      </c>
      <c r="G17" s="187">
        <v>6</v>
      </c>
      <c r="H17" s="187">
        <v>7</v>
      </c>
      <c r="I17" s="81">
        <f t="shared" si="0"/>
        <v>21</v>
      </c>
      <c r="J17" s="82">
        <f t="shared" si="1"/>
        <v>0.1099476439790576</v>
      </c>
      <c r="K17" s="80"/>
      <c r="L17" s="84">
        <f t="shared" si="2"/>
        <v>4.3979057591623043</v>
      </c>
      <c r="M17" s="85"/>
      <c r="N17" s="85"/>
      <c r="O17" s="85"/>
      <c r="P17" s="85"/>
      <c r="Q17" s="85"/>
      <c r="R17" s="85"/>
      <c r="S17" s="85"/>
      <c r="T17" s="86"/>
      <c r="U17" s="72" t="str">
        <f t="shared" si="5"/>
        <v/>
      </c>
      <c r="V17" s="72" t="str">
        <f t="shared" si="3"/>
        <v/>
      </c>
      <c r="W17" s="72" t="str">
        <f t="shared" si="3"/>
        <v/>
      </c>
      <c r="X17" s="72" t="str">
        <f t="shared" si="3"/>
        <v/>
      </c>
      <c r="Y17" s="72" t="str">
        <f t="shared" si="3"/>
        <v/>
      </c>
      <c r="Z17" s="72" t="str">
        <f t="shared" si="3"/>
        <v/>
      </c>
      <c r="AA17" s="87">
        <f t="shared" si="4"/>
        <v>0</v>
      </c>
    </row>
    <row r="18" spans="1:27" ht="45" x14ac:dyDescent="0.25">
      <c r="A18" s="78"/>
      <c r="B18" s="79">
        <v>4</v>
      </c>
      <c r="C18" s="86" t="s">
        <v>243</v>
      </c>
      <c r="D18" s="80" t="s">
        <v>244</v>
      </c>
      <c r="E18" s="80"/>
      <c r="F18" s="187">
        <v>8</v>
      </c>
      <c r="G18" s="187">
        <v>6</v>
      </c>
      <c r="H18" s="187">
        <v>7</v>
      </c>
      <c r="I18" s="81">
        <f t="shared" si="0"/>
        <v>21</v>
      </c>
      <c r="J18" s="82">
        <f t="shared" si="1"/>
        <v>0.1099476439790576</v>
      </c>
      <c r="K18" s="80"/>
      <c r="L18" s="84">
        <f t="shared" si="2"/>
        <v>4.3979057591623043</v>
      </c>
      <c r="M18" s="85"/>
      <c r="N18" s="85"/>
      <c r="O18" s="85"/>
      <c r="P18" s="85"/>
      <c r="Q18" s="85"/>
      <c r="R18" s="85"/>
      <c r="S18" s="85"/>
      <c r="T18" s="86"/>
      <c r="U18" s="72" t="str">
        <f t="shared" si="5"/>
        <v/>
      </c>
      <c r="V18" s="72" t="str">
        <f t="shared" si="3"/>
        <v/>
      </c>
      <c r="W18" s="72" t="str">
        <f t="shared" si="3"/>
        <v/>
      </c>
      <c r="X18" s="72" t="str">
        <f t="shared" si="3"/>
        <v/>
      </c>
      <c r="Y18" s="72" t="str">
        <f t="shared" si="3"/>
        <v/>
      </c>
      <c r="Z18" s="72" t="str">
        <f t="shared" si="3"/>
        <v/>
      </c>
      <c r="AA18" s="87">
        <f t="shared" si="4"/>
        <v>0</v>
      </c>
    </row>
    <row r="19" spans="1:27" ht="45" x14ac:dyDescent="0.25">
      <c r="A19" s="78"/>
      <c r="B19" s="79">
        <v>5</v>
      </c>
      <c r="C19" s="86" t="s">
        <v>234</v>
      </c>
      <c r="D19" s="80" t="s">
        <v>235</v>
      </c>
      <c r="E19" s="80"/>
      <c r="F19" s="185"/>
      <c r="G19" s="185"/>
      <c r="H19" s="185"/>
      <c r="I19" s="81">
        <f t="shared" si="0"/>
        <v>0</v>
      </c>
      <c r="J19" s="82">
        <f t="shared" si="1"/>
        <v>0</v>
      </c>
      <c r="K19" s="80"/>
      <c r="L19" s="84">
        <f t="shared" si="2"/>
        <v>0</v>
      </c>
      <c r="M19" s="85"/>
      <c r="N19" s="85"/>
      <c r="O19" s="85"/>
      <c r="P19" s="85"/>
      <c r="Q19" s="85"/>
      <c r="R19" s="85"/>
      <c r="S19" s="85"/>
      <c r="T19" s="86"/>
      <c r="U19" s="72" t="str">
        <f t="shared" si="5"/>
        <v/>
      </c>
      <c r="V19" s="72" t="str">
        <f t="shared" si="3"/>
        <v/>
      </c>
      <c r="W19" s="72" t="str">
        <f t="shared" si="3"/>
        <v/>
      </c>
      <c r="X19" s="72" t="str">
        <f t="shared" si="3"/>
        <v/>
      </c>
      <c r="Y19" s="72" t="str">
        <f t="shared" si="3"/>
        <v/>
      </c>
      <c r="Z19" s="72" t="str">
        <f t="shared" si="3"/>
        <v/>
      </c>
      <c r="AA19" s="87">
        <f t="shared" si="4"/>
        <v>0</v>
      </c>
    </row>
    <row r="20" spans="1:27" hidden="1" x14ac:dyDescent="0.25">
      <c r="A20" s="78"/>
      <c r="B20" s="79"/>
      <c r="C20" s="80"/>
      <c r="D20" s="80"/>
      <c r="E20" s="80"/>
      <c r="F20" s="81"/>
      <c r="G20" s="81"/>
      <c r="H20" s="81"/>
      <c r="I20" s="81">
        <f t="shared" si="0"/>
        <v>0</v>
      </c>
      <c r="J20" s="82">
        <f t="shared" si="1"/>
        <v>0</v>
      </c>
      <c r="K20" s="80"/>
      <c r="L20" s="84">
        <f t="shared" si="2"/>
        <v>0</v>
      </c>
      <c r="M20" s="85"/>
      <c r="N20" s="85"/>
      <c r="O20" s="85"/>
      <c r="P20" s="85"/>
      <c r="Q20" s="85"/>
      <c r="R20" s="85"/>
      <c r="S20" s="85"/>
      <c r="T20" s="86"/>
      <c r="U20" s="72" t="str">
        <f t="shared" si="5"/>
        <v/>
      </c>
      <c r="V20" s="72" t="str">
        <f t="shared" si="3"/>
        <v/>
      </c>
      <c r="W20" s="72" t="str">
        <f t="shared" si="3"/>
        <v/>
      </c>
      <c r="X20" s="72" t="str">
        <f t="shared" si="3"/>
        <v/>
      </c>
      <c r="Y20" s="72" t="str">
        <f t="shared" si="3"/>
        <v/>
      </c>
      <c r="Z20" s="72" t="str">
        <f t="shared" si="3"/>
        <v/>
      </c>
      <c r="AA20" s="87">
        <f t="shared" si="4"/>
        <v>0</v>
      </c>
    </row>
    <row r="21" spans="1:27" hidden="1" x14ac:dyDescent="0.25">
      <c r="A21" s="78"/>
      <c r="B21" s="79"/>
      <c r="C21" s="80"/>
      <c r="D21" s="80"/>
      <c r="E21" s="80"/>
      <c r="F21" s="81"/>
      <c r="G21" s="81"/>
      <c r="H21" s="81"/>
      <c r="I21" s="81">
        <f t="shared" si="0"/>
        <v>0</v>
      </c>
      <c r="J21" s="82">
        <f t="shared" si="1"/>
        <v>0</v>
      </c>
      <c r="K21" s="80"/>
      <c r="L21" s="84">
        <f t="shared" si="2"/>
        <v>0</v>
      </c>
      <c r="M21" s="85"/>
      <c r="N21" s="85"/>
      <c r="O21" s="85"/>
      <c r="P21" s="85"/>
      <c r="Q21" s="85"/>
      <c r="R21" s="85"/>
      <c r="S21" s="85"/>
      <c r="T21" s="86"/>
      <c r="U21" s="72" t="str">
        <f t="shared" si="5"/>
        <v/>
      </c>
      <c r="V21" s="72" t="str">
        <f t="shared" si="3"/>
        <v/>
      </c>
      <c r="W21" s="72" t="str">
        <f t="shared" si="3"/>
        <v/>
      </c>
      <c r="X21" s="72" t="str">
        <f t="shared" si="3"/>
        <v/>
      </c>
      <c r="Y21" s="72" t="str">
        <f t="shared" si="3"/>
        <v/>
      </c>
      <c r="Z21" s="72" t="str">
        <f t="shared" si="3"/>
        <v/>
      </c>
      <c r="AA21" s="87">
        <f t="shared" si="4"/>
        <v>0</v>
      </c>
    </row>
    <row r="22" spans="1:27" hidden="1" x14ac:dyDescent="0.25">
      <c r="A22" s="78"/>
      <c r="B22" s="79"/>
      <c r="C22" s="80"/>
      <c r="D22" s="80"/>
      <c r="E22" s="80"/>
      <c r="F22" s="81"/>
      <c r="G22" s="81"/>
      <c r="H22" s="81"/>
      <c r="I22" s="81">
        <f t="shared" si="0"/>
        <v>0</v>
      </c>
      <c r="J22" s="82">
        <f t="shared" si="1"/>
        <v>0</v>
      </c>
      <c r="K22" s="80"/>
      <c r="L22" s="84">
        <f t="shared" si="2"/>
        <v>0</v>
      </c>
      <c r="M22" s="85"/>
      <c r="N22" s="85"/>
      <c r="O22" s="85"/>
      <c r="P22" s="85"/>
      <c r="Q22" s="85"/>
      <c r="R22" s="85"/>
      <c r="S22" s="85"/>
      <c r="T22" s="86"/>
      <c r="U22" s="72" t="str">
        <f t="shared" si="5"/>
        <v/>
      </c>
      <c r="V22" s="72" t="str">
        <f t="shared" si="3"/>
        <v/>
      </c>
      <c r="W22" s="72" t="str">
        <f t="shared" si="3"/>
        <v/>
      </c>
      <c r="X22" s="72" t="str">
        <f t="shared" si="3"/>
        <v/>
      </c>
      <c r="Y22" s="72" t="str">
        <f t="shared" si="3"/>
        <v/>
      </c>
      <c r="Z22" s="72" t="str">
        <f t="shared" si="3"/>
        <v/>
      </c>
      <c r="AA22" s="87">
        <f t="shared" si="4"/>
        <v>0</v>
      </c>
    </row>
    <row r="23" spans="1:27" hidden="1" x14ac:dyDescent="0.25">
      <c r="A23" s="78"/>
      <c r="B23" s="79"/>
      <c r="C23" s="80"/>
      <c r="D23" s="80"/>
      <c r="E23" s="80"/>
      <c r="F23" s="81"/>
      <c r="G23" s="81"/>
      <c r="H23" s="81"/>
      <c r="I23" s="81">
        <f t="shared" si="0"/>
        <v>0</v>
      </c>
      <c r="J23" s="82">
        <f t="shared" si="1"/>
        <v>0</v>
      </c>
      <c r="K23" s="80"/>
      <c r="L23" s="84">
        <f t="shared" si="2"/>
        <v>0</v>
      </c>
      <c r="M23" s="85"/>
      <c r="N23" s="85"/>
      <c r="O23" s="85"/>
      <c r="P23" s="85"/>
      <c r="Q23" s="85"/>
      <c r="R23" s="85"/>
      <c r="S23" s="85"/>
      <c r="T23" s="86"/>
      <c r="U23" s="72" t="str">
        <f t="shared" si="5"/>
        <v/>
      </c>
      <c r="V23" s="72" t="str">
        <f t="shared" si="3"/>
        <v/>
      </c>
      <c r="W23" s="72" t="str">
        <f t="shared" si="3"/>
        <v/>
      </c>
      <c r="X23" s="72" t="str">
        <f t="shared" si="3"/>
        <v/>
      </c>
      <c r="Y23" s="72" t="str">
        <f t="shared" si="3"/>
        <v/>
      </c>
      <c r="Z23" s="72" t="str">
        <f t="shared" si="3"/>
        <v/>
      </c>
      <c r="AA23" s="87">
        <f t="shared" si="4"/>
        <v>0</v>
      </c>
    </row>
    <row r="24" spans="1:27" hidden="1" x14ac:dyDescent="0.25">
      <c r="A24" s="78"/>
      <c r="B24" s="79"/>
      <c r="C24" s="80"/>
      <c r="D24" s="80"/>
      <c r="E24" s="80"/>
      <c r="F24" s="81"/>
      <c r="G24" s="81"/>
      <c r="H24" s="81"/>
      <c r="I24" s="81">
        <f t="shared" si="0"/>
        <v>0</v>
      </c>
      <c r="J24" s="82">
        <f t="shared" si="1"/>
        <v>0</v>
      </c>
      <c r="K24" s="80"/>
      <c r="L24" s="84">
        <f t="shared" si="2"/>
        <v>0</v>
      </c>
      <c r="M24" s="85"/>
      <c r="N24" s="85"/>
      <c r="O24" s="85"/>
      <c r="P24" s="85"/>
      <c r="Q24" s="85"/>
      <c r="R24" s="85"/>
      <c r="S24" s="85"/>
      <c r="T24" s="86"/>
      <c r="U24" s="72" t="str">
        <f t="shared" si="5"/>
        <v/>
      </c>
      <c r="V24" s="72" t="str">
        <f t="shared" si="3"/>
        <v/>
      </c>
      <c r="W24" s="72" t="str">
        <f t="shared" si="3"/>
        <v/>
      </c>
      <c r="X24" s="72" t="str">
        <f t="shared" si="3"/>
        <v/>
      </c>
      <c r="Y24" s="72" t="str">
        <f t="shared" si="3"/>
        <v/>
      </c>
      <c r="Z24" s="72" t="str">
        <f t="shared" si="3"/>
        <v/>
      </c>
      <c r="AA24" s="87">
        <f t="shared" si="4"/>
        <v>0</v>
      </c>
    </row>
    <row r="25" spans="1:27" hidden="1" x14ac:dyDescent="0.25">
      <c r="A25" s="78"/>
      <c r="B25" s="79"/>
      <c r="C25" s="80"/>
      <c r="D25" s="80"/>
      <c r="E25" s="80"/>
      <c r="F25" s="81"/>
      <c r="G25" s="81"/>
      <c r="H25" s="81"/>
      <c r="I25" s="81">
        <f t="shared" si="0"/>
        <v>0</v>
      </c>
      <c r="J25" s="82">
        <f t="shared" si="1"/>
        <v>0</v>
      </c>
      <c r="K25" s="80"/>
      <c r="L25" s="84">
        <f t="shared" si="2"/>
        <v>0</v>
      </c>
      <c r="M25" s="85"/>
      <c r="N25" s="85"/>
      <c r="O25" s="85"/>
      <c r="P25" s="85"/>
      <c r="Q25" s="85"/>
      <c r="R25" s="85"/>
      <c r="S25" s="85"/>
      <c r="T25" s="86"/>
      <c r="U25" s="72" t="str">
        <f t="shared" si="5"/>
        <v/>
      </c>
      <c r="V25" s="72" t="str">
        <f t="shared" si="5"/>
        <v/>
      </c>
      <c r="W25" s="72" t="str">
        <f t="shared" si="5"/>
        <v/>
      </c>
      <c r="X25" s="72" t="str">
        <f t="shared" si="5"/>
        <v/>
      </c>
      <c r="Y25" s="72" t="str">
        <f t="shared" si="5"/>
        <v/>
      </c>
      <c r="Z25" s="72" t="str">
        <f t="shared" si="5"/>
        <v/>
      </c>
      <c r="AA25" s="87">
        <f t="shared" si="4"/>
        <v>0</v>
      </c>
    </row>
    <row r="26" spans="1:27" hidden="1" x14ac:dyDescent="0.25">
      <c r="A26" s="78"/>
      <c r="B26" s="79"/>
      <c r="C26" s="80"/>
      <c r="D26" s="80"/>
      <c r="E26" s="80"/>
      <c r="F26" s="81"/>
      <c r="G26" s="81"/>
      <c r="H26" s="81"/>
      <c r="I26" s="81">
        <f t="shared" si="0"/>
        <v>0</v>
      </c>
      <c r="J26" s="82">
        <f t="shared" si="1"/>
        <v>0</v>
      </c>
      <c r="K26" s="80"/>
      <c r="L26" s="84">
        <f t="shared" si="2"/>
        <v>0</v>
      </c>
      <c r="M26" s="85"/>
      <c r="N26" s="85"/>
      <c r="O26" s="85"/>
      <c r="P26" s="85"/>
      <c r="Q26" s="85"/>
      <c r="R26" s="85"/>
      <c r="S26" s="85"/>
      <c r="T26" s="86"/>
      <c r="U26" s="72" t="str">
        <f t="shared" si="5"/>
        <v/>
      </c>
      <c r="V26" s="72" t="str">
        <f t="shared" si="5"/>
        <v/>
      </c>
      <c r="W26" s="72" t="str">
        <f t="shared" si="5"/>
        <v/>
      </c>
      <c r="X26" s="72" t="str">
        <f t="shared" si="5"/>
        <v/>
      </c>
      <c r="Y26" s="72" t="str">
        <f t="shared" si="5"/>
        <v/>
      </c>
      <c r="Z26" s="72" t="str">
        <f t="shared" si="5"/>
        <v/>
      </c>
      <c r="AA26" s="87">
        <f t="shared" si="4"/>
        <v>0</v>
      </c>
    </row>
    <row r="27" spans="1:27" hidden="1" x14ac:dyDescent="0.25">
      <c r="A27" s="78"/>
      <c r="B27" s="79"/>
      <c r="C27" s="80"/>
      <c r="D27" s="80"/>
      <c r="E27" s="80"/>
      <c r="F27" s="81"/>
      <c r="G27" s="81"/>
      <c r="H27" s="81"/>
      <c r="I27" s="81">
        <f t="shared" si="0"/>
        <v>0</v>
      </c>
      <c r="J27" s="82">
        <f t="shared" si="1"/>
        <v>0</v>
      </c>
      <c r="K27" s="80"/>
      <c r="L27" s="84">
        <f t="shared" si="2"/>
        <v>0</v>
      </c>
      <c r="M27" s="85"/>
      <c r="N27" s="85"/>
      <c r="O27" s="85"/>
      <c r="P27" s="85"/>
      <c r="Q27" s="85"/>
      <c r="R27" s="85"/>
      <c r="S27" s="85"/>
      <c r="T27" s="86"/>
      <c r="U27" s="72" t="str">
        <f t="shared" si="5"/>
        <v/>
      </c>
      <c r="V27" s="72" t="str">
        <f t="shared" si="5"/>
        <v/>
      </c>
      <c r="W27" s="72" t="str">
        <f t="shared" si="5"/>
        <v/>
      </c>
      <c r="X27" s="72" t="str">
        <f t="shared" si="5"/>
        <v/>
      </c>
      <c r="Y27" s="72" t="str">
        <f t="shared" si="5"/>
        <v/>
      </c>
      <c r="Z27" s="72" t="str">
        <f t="shared" si="5"/>
        <v/>
      </c>
      <c r="AA27" s="87">
        <f t="shared" si="4"/>
        <v>0</v>
      </c>
    </row>
    <row r="28" spans="1:27" hidden="1" x14ac:dyDescent="0.25">
      <c r="A28" s="78"/>
      <c r="B28" s="79"/>
      <c r="C28" s="80"/>
      <c r="D28" s="80"/>
      <c r="E28" s="80"/>
      <c r="F28" s="81"/>
      <c r="G28" s="81"/>
      <c r="H28" s="81"/>
      <c r="I28" s="81">
        <f t="shared" si="0"/>
        <v>0</v>
      </c>
      <c r="J28" s="82">
        <f t="shared" si="1"/>
        <v>0</v>
      </c>
      <c r="K28" s="80"/>
      <c r="L28" s="84">
        <f t="shared" si="2"/>
        <v>0</v>
      </c>
      <c r="M28" s="85"/>
      <c r="N28" s="85"/>
      <c r="O28" s="85"/>
      <c r="P28" s="85"/>
      <c r="Q28" s="85"/>
      <c r="R28" s="85"/>
      <c r="S28" s="85"/>
      <c r="T28" s="86"/>
      <c r="U28" s="72" t="str">
        <f t="shared" si="5"/>
        <v/>
      </c>
      <c r="V28" s="72" t="str">
        <f t="shared" si="5"/>
        <v/>
      </c>
      <c r="W28" s="72" t="str">
        <f t="shared" si="5"/>
        <v/>
      </c>
      <c r="X28" s="72" t="str">
        <f t="shared" si="5"/>
        <v/>
      </c>
      <c r="Y28" s="72" t="str">
        <f t="shared" si="5"/>
        <v/>
      </c>
      <c r="Z28" s="72" t="str">
        <f t="shared" si="5"/>
        <v/>
      </c>
      <c r="AA28" s="87">
        <f t="shared" si="4"/>
        <v>0</v>
      </c>
    </row>
    <row r="29" spans="1:27" hidden="1" x14ac:dyDescent="0.25">
      <c r="A29" s="78"/>
      <c r="B29" s="79"/>
      <c r="C29" s="80"/>
      <c r="D29" s="80"/>
      <c r="E29" s="80"/>
      <c r="F29" s="81"/>
      <c r="G29" s="81"/>
      <c r="H29" s="81"/>
      <c r="I29" s="81">
        <f t="shared" si="0"/>
        <v>0</v>
      </c>
      <c r="J29" s="82">
        <f t="shared" si="1"/>
        <v>0</v>
      </c>
      <c r="K29" s="80"/>
      <c r="L29" s="84">
        <f t="shared" si="2"/>
        <v>0</v>
      </c>
      <c r="M29" s="85"/>
      <c r="N29" s="85"/>
      <c r="O29" s="85"/>
      <c r="P29" s="85"/>
      <c r="Q29" s="85"/>
      <c r="R29" s="85"/>
      <c r="S29" s="85"/>
      <c r="T29" s="86"/>
      <c r="U29" s="72" t="str">
        <f t="shared" si="5"/>
        <v/>
      </c>
      <c r="V29" s="72" t="str">
        <f t="shared" si="5"/>
        <v/>
      </c>
      <c r="W29" s="72" t="str">
        <f t="shared" si="5"/>
        <v/>
      </c>
      <c r="X29" s="72" t="str">
        <f t="shared" si="5"/>
        <v/>
      </c>
      <c r="Y29" s="72" t="str">
        <f t="shared" si="5"/>
        <v/>
      </c>
      <c r="Z29" s="72" t="str">
        <f t="shared" si="5"/>
        <v/>
      </c>
      <c r="AA29" s="87">
        <f t="shared" si="4"/>
        <v>0</v>
      </c>
    </row>
    <row r="30" spans="1:27" hidden="1" x14ac:dyDescent="0.25">
      <c r="A30" s="78"/>
      <c r="B30" s="79"/>
      <c r="C30" s="80"/>
      <c r="D30" s="80"/>
      <c r="E30" s="80"/>
      <c r="F30" s="81"/>
      <c r="G30" s="81"/>
      <c r="H30" s="81"/>
      <c r="I30" s="81">
        <f t="shared" si="0"/>
        <v>0</v>
      </c>
      <c r="J30" s="82">
        <f t="shared" si="1"/>
        <v>0</v>
      </c>
      <c r="K30" s="80"/>
      <c r="L30" s="84">
        <f t="shared" si="2"/>
        <v>0</v>
      </c>
      <c r="M30" s="85"/>
      <c r="N30" s="85"/>
      <c r="O30" s="85"/>
      <c r="P30" s="85"/>
      <c r="Q30" s="85"/>
      <c r="R30" s="85"/>
      <c r="S30" s="85"/>
      <c r="T30" s="86"/>
      <c r="U30" s="72" t="str">
        <f t="shared" si="5"/>
        <v/>
      </c>
      <c r="V30" s="72" t="str">
        <f t="shared" si="5"/>
        <v/>
      </c>
      <c r="W30" s="72" t="str">
        <f t="shared" si="5"/>
        <v/>
      </c>
      <c r="X30" s="72" t="str">
        <f t="shared" si="5"/>
        <v/>
      </c>
      <c r="Y30" s="72" t="str">
        <f t="shared" si="5"/>
        <v/>
      </c>
      <c r="Z30" s="72" t="str">
        <f t="shared" si="5"/>
        <v/>
      </c>
      <c r="AA30" s="87">
        <f t="shared" si="4"/>
        <v>0</v>
      </c>
    </row>
    <row r="31" spans="1:27" hidden="1" x14ac:dyDescent="0.25">
      <c r="A31" s="78"/>
      <c r="B31" s="79"/>
      <c r="C31" s="80"/>
      <c r="D31" s="80"/>
      <c r="E31" s="80"/>
      <c r="F31" s="81"/>
      <c r="G31" s="81"/>
      <c r="H31" s="81"/>
      <c r="I31" s="81">
        <f t="shared" si="0"/>
        <v>0</v>
      </c>
      <c r="J31" s="82">
        <f t="shared" si="1"/>
        <v>0</v>
      </c>
      <c r="K31" s="80"/>
      <c r="L31" s="84">
        <f t="shared" si="2"/>
        <v>0</v>
      </c>
      <c r="M31" s="85"/>
      <c r="N31" s="85"/>
      <c r="O31" s="85"/>
      <c r="P31" s="85"/>
      <c r="Q31" s="85"/>
      <c r="R31" s="85"/>
      <c r="S31" s="85"/>
      <c r="T31" s="86"/>
      <c r="U31" s="72" t="str">
        <f t="shared" si="5"/>
        <v/>
      </c>
      <c r="V31" s="72" t="str">
        <f t="shared" si="5"/>
        <v/>
      </c>
      <c r="W31" s="72" t="str">
        <f t="shared" si="5"/>
        <v/>
      </c>
      <c r="X31" s="72" t="str">
        <f t="shared" si="5"/>
        <v/>
      </c>
      <c r="Y31" s="72" t="str">
        <f t="shared" si="5"/>
        <v/>
      </c>
      <c r="Z31" s="72" t="str">
        <f t="shared" si="5"/>
        <v/>
      </c>
      <c r="AA31" s="87">
        <f t="shared" si="4"/>
        <v>0</v>
      </c>
    </row>
    <row r="32" spans="1:27" hidden="1" x14ac:dyDescent="0.25">
      <c r="A32" s="78"/>
      <c r="B32" s="79"/>
      <c r="C32" s="80"/>
      <c r="D32" s="80"/>
      <c r="E32" s="80"/>
      <c r="F32" s="81"/>
      <c r="G32" s="81"/>
      <c r="H32" s="81"/>
      <c r="I32" s="81">
        <f t="shared" si="0"/>
        <v>0</v>
      </c>
      <c r="J32" s="82">
        <f t="shared" si="1"/>
        <v>0</v>
      </c>
      <c r="K32" s="80"/>
      <c r="L32" s="84">
        <f t="shared" si="2"/>
        <v>0</v>
      </c>
      <c r="M32" s="85"/>
      <c r="N32" s="85"/>
      <c r="O32" s="85"/>
      <c r="P32" s="85"/>
      <c r="Q32" s="85"/>
      <c r="R32" s="85"/>
      <c r="S32" s="85"/>
      <c r="T32" s="86"/>
      <c r="U32" s="72" t="str">
        <f t="shared" si="5"/>
        <v/>
      </c>
      <c r="V32" s="72" t="str">
        <f t="shared" si="5"/>
        <v/>
      </c>
      <c r="W32" s="72" t="str">
        <f t="shared" si="5"/>
        <v/>
      </c>
      <c r="X32" s="72" t="str">
        <f t="shared" si="5"/>
        <v/>
      </c>
      <c r="Y32" s="72" t="str">
        <f t="shared" si="5"/>
        <v/>
      </c>
      <c r="Z32" s="72" t="str">
        <f t="shared" si="5"/>
        <v/>
      </c>
      <c r="AA32" s="87">
        <f t="shared" si="4"/>
        <v>0</v>
      </c>
    </row>
    <row r="33" spans="1:27" hidden="1" x14ac:dyDescent="0.25">
      <c r="A33" s="78"/>
      <c r="B33" s="79"/>
      <c r="C33" s="80"/>
      <c r="D33" s="80"/>
      <c r="E33" s="80"/>
      <c r="F33" s="81"/>
      <c r="G33" s="81"/>
      <c r="H33" s="81"/>
      <c r="I33" s="81">
        <f t="shared" si="0"/>
        <v>0</v>
      </c>
      <c r="J33" s="82">
        <f t="shared" si="1"/>
        <v>0</v>
      </c>
      <c r="K33" s="80"/>
      <c r="L33" s="84">
        <f t="shared" si="2"/>
        <v>0</v>
      </c>
      <c r="M33" s="85"/>
      <c r="N33" s="85"/>
      <c r="O33" s="85"/>
      <c r="P33" s="85"/>
      <c r="Q33" s="85"/>
      <c r="R33" s="85"/>
      <c r="S33" s="85"/>
      <c r="T33" s="86"/>
      <c r="U33" s="72" t="str">
        <f t="shared" si="5"/>
        <v/>
      </c>
      <c r="V33" s="72" t="str">
        <f t="shared" si="5"/>
        <v/>
      </c>
      <c r="W33" s="72" t="str">
        <f t="shared" si="5"/>
        <v/>
      </c>
      <c r="X33" s="72" t="str">
        <f t="shared" si="5"/>
        <v/>
      </c>
      <c r="Y33" s="72" t="str">
        <f t="shared" si="5"/>
        <v/>
      </c>
      <c r="Z33" s="72" t="str">
        <f t="shared" si="5"/>
        <v/>
      </c>
      <c r="AA33" s="87">
        <f t="shared" si="4"/>
        <v>0</v>
      </c>
    </row>
    <row r="34" spans="1:27" hidden="1" x14ac:dyDescent="0.25">
      <c r="A34" s="78"/>
      <c r="B34" s="79"/>
      <c r="C34" s="80"/>
      <c r="D34" s="80"/>
      <c r="E34" s="80"/>
      <c r="F34" s="81"/>
      <c r="G34" s="81"/>
      <c r="H34" s="81"/>
      <c r="I34" s="81">
        <f t="shared" si="0"/>
        <v>0</v>
      </c>
      <c r="J34" s="82">
        <f t="shared" si="1"/>
        <v>0</v>
      </c>
      <c r="K34" s="80"/>
      <c r="L34" s="84">
        <f t="shared" si="2"/>
        <v>0</v>
      </c>
      <c r="M34" s="85"/>
      <c r="N34" s="85"/>
      <c r="O34" s="85"/>
      <c r="P34" s="85"/>
      <c r="Q34" s="85"/>
      <c r="R34" s="85"/>
      <c r="S34" s="85"/>
      <c r="T34" s="86"/>
      <c r="U34" s="72" t="str">
        <f t="shared" si="5"/>
        <v/>
      </c>
      <c r="V34" s="72" t="str">
        <f t="shared" si="5"/>
        <v/>
      </c>
      <c r="W34" s="72" t="str">
        <f t="shared" si="5"/>
        <v/>
      </c>
      <c r="X34" s="72" t="str">
        <f t="shared" si="5"/>
        <v/>
      </c>
      <c r="Y34" s="72" t="str">
        <f t="shared" si="5"/>
        <v/>
      </c>
      <c r="Z34" s="72" t="str">
        <f t="shared" si="5"/>
        <v/>
      </c>
      <c r="AA34" s="87">
        <f t="shared" si="4"/>
        <v>0</v>
      </c>
    </row>
    <row r="35" spans="1:27" hidden="1" x14ac:dyDescent="0.25">
      <c r="A35" s="78"/>
      <c r="B35" s="79"/>
      <c r="C35" s="80"/>
      <c r="D35" s="80"/>
      <c r="E35" s="80"/>
      <c r="F35" s="81"/>
      <c r="G35" s="81"/>
      <c r="H35" s="81"/>
      <c r="I35" s="81">
        <f t="shared" si="0"/>
        <v>0</v>
      </c>
      <c r="J35" s="82">
        <f t="shared" si="1"/>
        <v>0</v>
      </c>
      <c r="K35" s="80"/>
      <c r="L35" s="84">
        <f t="shared" si="2"/>
        <v>0</v>
      </c>
      <c r="M35" s="85"/>
      <c r="N35" s="85"/>
      <c r="O35" s="85"/>
      <c r="P35" s="85"/>
      <c r="Q35" s="85"/>
      <c r="R35" s="85"/>
      <c r="S35" s="85"/>
      <c r="T35" s="86"/>
      <c r="U35" s="72" t="str">
        <f t="shared" si="5"/>
        <v/>
      </c>
      <c r="V35" s="72" t="str">
        <f t="shared" si="5"/>
        <v/>
      </c>
      <c r="W35" s="72" t="str">
        <f t="shared" si="5"/>
        <v/>
      </c>
      <c r="X35" s="72" t="str">
        <f t="shared" si="5"/>
        <v/>
      </c>
      <c r="Y35" s="72" t="str">
        <f t="shared" si="5"/>
        <v/>
      </c>
      <c r="Z35" s="72" t="str">
        <f t="shared" si="5"/>
        <v/>
      </c>
      <c r="AA35" s="87">
        <f t="shared" si="4"/>
        <v>0</v>
      </c>
    </row>
    <row r="36" spans="1:27" x14ac:dyDescent="0.25">
      <c r="A36" s="403"/>
      <c r="B36" s="403"/>
      <c r="C36" s="403"/>
      <c r="D36" s="403"/>
      <c r="E36" s="404"/>
      <c r="F36" s="404"/>
      <c r="G36" s="404"/>
      <c r="H36" s="404"/>
      <c r="I36" s="88">
        <f>SUM(I10:I35)</f>
        <v>191</v>
      </c>
      <c r="J36" s="89">
        <f>SUM(J10:J35)</f>
        <v>1</v>
      </c>
      <c r="K36" s="90" t="s">
        <v>187</v>
      </c>
      <c r="L36" s="85">
        <f>SUM(L10:L35)</f>
        <v>40.000000000000007</v>
      </c>
      <c r="M36" s="405" t="str">
        <f>IF(L36=A7,"pesatura corretta","pesatura non corretta")</f>
        <v>pesatura corretta</v>
      </c>
      <c r="N36" s="405"/>
      <c r="O36" s="405"/>
      <c r="P36" s="405"/>
      <c r="Q36" s="405"/>
      <c r="R36" s="405"/>
      <c r="S36" s="405"/>
      <c r="T36" s="405"/>
      <c r="AA36" s="87"/>
    </row>
    <row r="37" spans="1:27" s="91" customFormat="1" ht="38.450000000000003" hidden="1" customHeight="1" x14ac:dyDescent="0.4">
      <c r="A37" s="406" t="s">
        <v>143</v>
      </c>
      <c r="B37" s="406"/>
      <c r="C37" s="406"/>
      <c r="D37" s="406"/>
      <c r="E37" s="406"/>
      <c r="F37" s="406"/>
      <c r="G37" s="406"/>
      <c r="H37" s="406"/>
      <c r="I37" s="406"/>
      <c r="J37" s="406"/>
      <c r="K37" s="406"/>
      <c r="L37" s="407">
        <f>AA37/100*A7</f>
        <v>0</v>
      </c>
      <c r="M37" s="407"/>
      <c r="N37" s="407"/>
      <c r="O37" s="407"/>
      <c r="P37" s="407"/>
      <c r="Q37" s="407"/>
      <c r="R37" s="407"/>
      <c r="S37" s="407"/>
      <c r="T37" s="408"/>
      <c r="U37" s="91" t="str">
        <f>IF(N37="x",20,"")</f>
        <v/>
      </c>
      <c r="V37" s="91" t="str">
        <f>IF(O37="x",40,"")</f>
        <v/>
      </c>
      <c r="W37" s="91" t="str">
        <f>IF(P37="x",60,"")</f>
        <v/>
      </c>
      <c r="X37" s="91" t="str">
        <f>IF(Q37="x",75,"")</f>
        <v/>
      </c>
      <c r="Y37" s="91" t="str">
        <f>IF(R37="x",85,"")</f>
        <v/>
      </c>
      <c r="Z37" s="91" t="str">
        <f>IF(S37="x",100,"")</f>
        <v/>
      </c>
      <c r="AA37" s="92">
        <f>SUM(AA10:AA35)</f>
        <v>0</v>
      </c>
    </row>
    <row r="38" spans="1:27" s="91" customFormat="1" ht="38.450000000000003" hidden="1" customHeight="1" x14ac:dyDescent="0.4">
      <c r="A38" s="406" t="s">
        <v>144</v>
      </c>
      <c r="B38" s="406"/>
      <c r="C38" s="406"/>
      <c r="D38" s="406"/>
      <c r="E38" s="406"/>
      <c r="F38" s="406"/>
      <c r="G38" s="406"/>
      <c r="H38" s="406"/>
      <c r="I38" s="406"/>
      <c r="J38" s="406"/>
      <c r="K38" s="406"/>
      <c r="L38" s="409">
        <f>AA37/100</f>
        <v>0</v>
      </c>
      <c r="M38" s="409"/>
      <c r="N38" s="409"/>
      <c r="O38" s="409"/>
      <c r="P38" s="409"/>
      <c r="Q38" s="409"/>
      <c r="R38" s="409"/>
      <c r="S38" s="409"/>
      <c r="T38" s="408"/>
      <c r="U38" s="91" t="str">
        <f>IF(N38="x",20,"")</f>
        <v/>
      </c>
      <c r="V38" s="91" t="str">
        <f>IF(O38="x",40,"")</f>
        <v/>
      </c>
      <c r="W38" s="91" t="str">
        <f>IF(P38="x",60,"")</f>
        <v/>
      </c>
      <c r="X38" s="91" t="str">
        <f>IF(Q38="x",75,"")</f>
        <v/>
      </c>
      <c r="Y38" s="91" t="str">
        <f>IF(R38="x",85,"")</f>
        <v/>
      </c>
      <c r="Z38" s="91" t="str">
        <f>IF(S38="x",100,"")</f>
        <v/>
      </c>
    </row>
    <row r="39" spans="1:27" ht="18" customHeight="1" x14ac:dyDescent="0.25">
      <c r="A39" s="391"/>
      <c r="B39" s="391"/>
      <c r="C39" s="391"/>
      <c r="D39" s="391"/>
      <c r="E39" s="391"/>
      <c r="F39" s="391"/>
      <c r="G39" s="391"/>
      <c r="H39" s="391"/>
      <c r="I39" s="391"/>
      <c r="J39" s="391"/>
      <c r="K39" s="391"/>
      <c r="L39" s="391"/>
      <c r="M39" s="391"/>
      <c r="N39" s="391"/>
      <c r="O39" s="391"/>
      <c r="P39" s="391"/>
      <c r="Q39" s="391"/>
      <c r="R39" s="391"/>
      <c r="S39" s="391"/>
      <c r="T39" s="392"/>
    </row>
    <row r="40" spans="1:27" ht="52.9" customHeight="1" x14ac:dyDescent="0.25">
      <c r="A40" s="393" t="s">
        <v>10</v>
      </c>
      <c r="B40" s="393"/>
      <c r="C40" s="393"/>
      <c r="D40" s="393"/>
      <c r="E40" s="393"/>
      <c r="F40" s="393"/>
      <c r="G40" s="393"/>
      <c r="H40" s="393"/>
      <c r="I40" s="393"/>
      <c r="J40" s="393"/>
      <c r="K40" s="393"/>
      <c r="L40" s="393"/>
      <c r="M40" s="393"/>
      <c r="N40" s="393"/>
      <c r="O40" s="393"/>
      <c r="P40" s="393"/>
      <c r="Q40" s="393"/>
      <c r="R40" s="393"/>
      <c r="S40" s="393"/>
      <c r="T40" s="393"/>
    </row>
    <row r="41" spans="1:27" ht="34.15" customHeight="1" x14ac:dyDescent="0.25">
      <c r="A41" s="394" t="s">
        <v>133</v>
      </c>
      <c r="B41" s="394"/>
      <c r="C41" s="394"/>
      <c r="D41" s="394"/>
      <c r="E41" s="394"/>
      <c r="F41" s="394"/>
      <c r="G41" s="394"/>
      <c r="H41" s="394"/>
      <c r="I41" s="394"/>
      <c r="J41" s="394"/>
      <c r="K41" s="394"/>
      <c r="L41" s="394"/>
      <c r="M41" s="395" t="s">
        <v>132</v>
      </c>
      <c r="N41" s="396"/>
      <c r="O41" s="396"/>
      <c r="P41" s="396"/>
      <c r="Q41" s="396"/>
      <c r="R41" s="396"/>
      <c r="S41" s="397"/>
      <c r="T41" s="371" t="s">
        <v>7</v>
      </c>
    </row>
    <row r="42" spans="1:27" ht="43.15" customHeight="1" x14ac:dyDescent="0.25">
      <c r="A42" s="401">
        <v>30</v>
      </c>
      <c r="B42" s="401"/>
      <c r="C42" s="401"/>
      <c r="D42" s="401"/>
      <c r="E42" s="401"/>
      <c r="F42" s="401"/>
      <c r="G42" s="401"/>
      <c r="H42" s="401"/>
      <c r="I42" s="401"/>
      <c r="J42" s="401"/>
      <c r="K42" s="401"/>
      <c r="L42" s="401"/>
      <c r="M42" s="398"/>
      <c r="N42" s="399"/>
      <c r="O42" s="399"/>
      <c r="P42" s="399"/>
      <c r="Q42" s="399"/>
      <c r="R42" s="399"/>
      <c r="S42" s="400"/>
      <c r="T42" s="371"/>
    </row>
    <row r="43" spans="1:27" ht="43.15" customHeight="1" x14ac:dyDescent="0.25">
      <c r="A43" s="402"/>
      <c r="B43" s="402" t="s">
        <v>209</v>
      </c>
      <c r="C43" s="93" t="s">
        <v>168</v>
      </c>
      <c r="D43" s="93" t="s">
        <v>124</v>
      </c>
      <c r="E43" s="93" t="s">
        <v>125</v>
      </c>
      <c r="F43" s="381" t="s">
        <v>152</v>
      </c>
      <c r="G43" s="381"/>
      <c r="H43" s="381"/>
      <c r="I43" s="381" t="s">
        <v>126</v>
      </c>
      <c r="J43" s="381" t="s">
        <v>127</v>
      </c>
      <c r="K43" s="381" t="s">
        <v>128</v>
      </c>
      <c r="L43" s="381" t="s">
        <v>129</v>
      </c>
      <c r="M43" s="94" t="s">
        <v>163</v>
      </c>
      <c r="N43" s="94" t="s">
        <v>160</v>
      </c>
      <c r="O43" s="94" t="s">
        <v>157</v>
      </c>
      <c r="P43" s="94" t="s">
        <v>158</v>
      </c>
      <c r="Q43" s="94" t="s">
        <v>159</v>
      </c>
      <c r="R43" s="94"/>
      <c r="S43" s="94"/>
      <c r="T43" s="371"/>
    </row>
    <row r="44" spans="1:27" ht="64.900000000000006" customHeight="1" x14ac:dyDescent="0.25">
      <c r="A44" s="402"/>
      <c r="B44" s="402"/>
      <c r="C44" s="93" t="s">
        <v>170</v>
      </c>
      <c r="D44" s="93" t="s">
        <v>130</v>
      </c>
      <c r="E44" s="93" t="s">
        <v>131</v>
      </c>
      <c r="F44" s="182" t="s">
        <v>96</v>
      </c>
      <c r="G44" s="182" t="s">
        <v>97</v>
      </c>
      <c r="H44" s="182" t="s">
        <v>210</v>
      </c>
      <c r="I44" s="381"/>
      <c r="J44" s="381"/>
      <c r="K44" s="381"/>
      <c r="L44" s="381"/>
      <c r="M44" s="94">
        <v>0</v>
      </c>
      <c r="N44" s="94" t="s">
        <v>180</v>
      </c>
      <c r="O44" s="94" t="s">
        <v>181</v>
      </c>
      <c r="P44" s="94" t="s">
        <v>182</v>
      </c>
      <c r="Q44" s="94" t="s">
        <v>183</v>
      </c>
      <c r="R44" s="94"/>
      <c r="S44" s="94"/>
      <c r="T44" s="371"/>
    </row>
    <row r="45" spans="1:27" ht="70.900000000000006" customHeight="1" x14ac:dyDescent="0.25">
      <c r="A45" s="95"/>
      <c r="B45" s="95">
        <v>1</v>
      </c>
      <c r="C45" s="186" t="s">
        <v>280</v>
      </c>
      <c r="D45" s="186" t="s">
        <v>281</v>
      </c>
      <c r="E45" s="80" t="s">
        <v>250</v>
      </c>
      <c r="F45" s="81">
        <v>9</v>
      </c>
      <c r="G45" s="81">
        <v>8</v>
      </c>
      <c r="H45" s="81">
        <v>8</v>
      </c>
      <c r="I45" s="80">
        <f t="shared" ref="I45:I71" si="6">SUM(F45:H45)</f>
        <v>25</v>
      </c>
      <c r="J45" s="96">
        <f>I45/$I$72</f>
        <v>0.32051282051282054</v>
      </c>
      <c r="K45" s="80"/>
      <c r="L45" s="97">
        <f t="shared" ref="L45:L71" si="7">$J45*$A$42</f>
        <v>9.6153846153846168</v>
      </c>
      <c r="M45" s="85"/>
      <c r="N45" s="85"/>
      <c r="O45" s="85"/>
      <c r="P45" s="85"/>
      <c r="Q45" s="85"/>
      <c r="R45" s="85"/>
      <c r="S45" s="85"/>
      <c r="T45" s="86"/>
      <c r="U45" s="72" t="str">
        <f>IF(M45&gt;0,M45,"")</f>
        <v/>
      </c>
      <c r="V45" s="72" t="str">
        <f t="shared" ref="V45:Y60" si="8">IF(N45&gt;0,N45,"")</f>
        <v/>
      </c>
      <c r="W45" s="72" t="str">
        <f t="shared" si="8"/>
        <v/>
      </c>
      <c r="X45" s="72" t="str">
        <f t="shared" si="8"/>
        <v/>
      </c>
      <c r="Y45" s="72" t="str">
        <f t="shared" si="8"/>
        <v/>
      </c>
      <c r="Z45" s="72" t="str">
        <f>IF(S45="x",100,"")</f>
        <v/>
      </c>
      <c r="AA45" s="87">
        <f t="shared" ref="AA45:AA72" si="9">SUM(U45:Y45)/$A$42*L45</f>
        <v>0</v>
      </c>
    </row>
    <row r="46" spans="1:27" ht="47.45" customHeight="1" x14ac:dyDescent="0.25">
      <c r="A46" s="95"/>
      <c r="B46" s="99">
        <v>2</v>
      </c>
      <c r="C46" s="86" t="s">
        <v>275</v>
      </c>
      <c r="D46" s="86" t="s">
        <v>276</v>
      </c>
      <c r="E46" s="384" t="s">
        <v>279</v>
      </c>
      <c r="F46" s="81">
        <v>9</v>
      </c>
      <c r="G46" s="81">
        <v>9</v>
      </c>
      <c r="H46" s="81">
        <v>7</v>
      </c>
      <c r="I46" s="80">
        <f t="shared" si="6"/>
        <v>25</v>
      </c>
      <c r="J46" s="96">
        <f t="shared" ref="J46:J71" si="10">I46/$I$72</f>
        <v>0.32051282051282054</v>
      </c>
      <c r="K46" s="80"/>
      <c r="L46" s="97">
        <f t="shared" si="7"/>
        <v>9.6153846153846168</v>
      </c>
      <c r="M46" s="85"/>
      <c r="N46" s="85"/>
      <c r="O46" s="85"/>
      <c r="P46" s="85"/>
      <c r="Q46" s="85"/>
      <c r="R46" s="85"/>
      <c r="S46" s="85"/>
      <c r="T46" s="86"/>
      <c r="U46" s="72" t="str">
        <f t="shared" ref="U46:Y71" si="11">IF(M46&gt;0,M46,"")</f>
        <v/>
      </c>
      <c r="V46" s="72" t="str">
        <f t="shared" si="8"/>
        <v/>
      </c>
      <c r="W46" s="72" t="str">
        <f t="shared" si="8"/>
        <v/>
      </c>
      <c r="X46" s="72" t="str">
        <f t="shared" si="8"/>
        <v/>
      </c>
      <c r="Y46" s="72" t="str">
        <f t="shared" si="8"/>
        <v/>
      </c>
      <c r="Z46" s="72" t="str">
        <f t="shared" ref="Z46:Z71" si="12">IF(S46="x",100,"")</f>
        <v/>
      </c>
      <c r="AA46" s="87">
        <f t="shared" si="9"/>
        <v>0</v>
      </c>
    </row>
    <row r="47" spans="1:27" ht="37.15" customHeight="1" x14ac:dyDescent="0.25">
      <c r="A47" s="95"/>
      <c r="B47" s="99">
        <v>3</v>
      </c>
      <c r="C47" s="86" t="s">
        <v>277</v>
      </c>
      <c r="D47" s="80" t="s">
        <v>278</v>
      </c>
      <c r="E47" s="385"/>
      <c r="F47" s="81">
        <v>10</v>
      </c>
      <c r="G47" s="81">
        <v>9</v>
      </c>
      <c r="H47" s="81">
        <v>9</v>
      </c>
      <c r="I47" s="80">
        <f t="shared" si="6"/>
        <v>28</v>
      </c>
      <c r="J47" s="96">
        <f t="shared" si="10"/>
        <v>0.35897435897435898</v>
      </c>
      <c r="K47" s="80"/>
      <c r="L47" s="97">
        <f t="shared" si="7"/>
        <v>10.76923076923077</v>
      </c>
      <c r="M47" s="85"/>
      <c r="N47" s="85"/>
      <c r="O47" s="85"/>
      <c r="P47" s="85"/>
      <c r="Q47" s="85"/>
      <c r="R47" s="85"/>
      <c r="S47" s="85"/>
      <c r="T47" s="86"/>
      <c r="U47" s="72" t="str">
        <f t="shared" si="11"/>
        <v/>
      </c>
      <c r="V47" s="72" t="str">
        <f t="shared" si="8"/>
        <v/>
      </c>
      <c r="W47" s="72" t="str">
        <f t="shared" si="8"/>
        <v/>
      </c>
      <c r="X47" s="72" t="str">
        <f t="shared" si="8"/>
        <v/>
      </c>
      <c r="Y47" s="72" t="str">
        <f t="shared" si="8"/>
        <v/>
      </c>
      <c r="Z47" s="72" t="str">
        <f t="shared" si="12"/>
        <v/>
      </c>
      <c r="AA47" s="87">
        <f t="shared" si="9"/>
        <v>0</v>
      </c>
    </row>
    <row r="48" spans="1:27" ht="71.45" hidden="1" customHeight="1" x14ac:dyDescent="0.25">
      <c r="A48" s="95"/>
      <c r="B48" s="99"/>
      <c r="C48" s="80"/>
      <c r="D48" s="80"/>
      <c r="E48" s="80"/>
      <c r="F48" s="81"/>
      <c r="G48" s="81"/>
      <c r="H48" s="81"/>
      <c r="I48" s="80">
        <f t="shared" si="6"/>
        <v>0</v>
      </c>
      <c r="J48" s="96">
        <f t="shared" si="10"/>
        <v>0</v>
      </c>
      <c r="K48" s="80"/>
      <c r="L48" s="177">
        <f t="shared" si="7"/>
        <v>0</v>
      </c>
      <c r="M48" s="85"/>
      <c r="N48" s="85"/>
      <c r="O48" s="85"/>
      <c r="P48" s="85"/>
      <c r="Q48" s="85"/>
      <c r="R48" s="85"/>
      <c r="S48" s="85"/>
      <c r="T48" s="86"/>
      <c r="U48" s="72" t="str">
        <f t="shared" si="11"/>
        <v/>
      </c>
      <c r="V48" s="72" t="str">
        <f t="shared" si="8"/>
        <v/>
      </c>
      <c r="W48" s="72" t="str">
        <f t="shared" si="8"/>
        <v/>
      </c>
      <c r="X48" s="72" t="str">
        <f t="shared" si="8"/>
        <v/>
      </c>
      <c r="Y48" s="72" t="str">
        <f t="shared" si="8"/>
        <v/>
      </c>
      <c r="Z48" s="72" t="str">
        <f t="shared" si="12"/>
        <v/>
      </c>
      <c r="AA48" s="87">
        <f t="shared" si="9"/>
        <v>0</v>
      </c>
    </row>
    <row r="49" spans="1:27" hidden="1" x14ac:dyDescent="0.25">
      <c r="A49" s="95"/>
      <c r="B49" s="99"/>
      <c r="C49" s="80"/>
      <c r="D49" s="80"/>
      <c r="E49" s="80"/>
      <c r="F49" s="81"/>
      <c r="G49" s="81"/>
      <c r="H49" s="81"/>
      <c r="I49" s="80">
        <f t="shared" si="6"/>
        <v>0</v>
      </c>
      <c r="J49" s="96">
        <f t="shared" si="10"/>
        <v>0</v>
      </c>
      <c r="K49" s="80"/>
      <c r="L49" s="177">
        <f t="shared" si="7"/>
        <v>0</v>
      </c>
      <c r="M49" s="85"/>
      <c r="N49" s="85"/>
      <c r="O49" s="85"/>
      <c r="P49" s="85"/>
      <c r="Q49" s="85"/>
      <c r="R49" s="85"/>
      <c r="S49" s="85"/>
      <c r="T49" s="86"/>
      <c r="U49" s="72" t="str">
        <f t="shared" si="11"/>
        <v/>
      </c>
      <c r="V49" s="72" t="str">
        <f t="shared" si="8"/>
        <v/>
      </c>
      <c r="W49" s="72" t="str">
        <f t="shared" si="8"/>
        <v/>
      </c>
      <c r="X49" s="72" t="str">
        <f t="shared" si="8"/>
        <v/>
      </c>
      <c r="Y49" s="72" t="str">
        <f t="shared" si="8"/>
        <v/>
      </c>
      <c r="Z49" s="72" t="str">
        <f t="shared" si="12"/>
        <v/>
      </c>
      <c r="AA49" s="87">
        <f t="shared" si="9"/>
        <v>0</v>
      </c>
    </row>
    <row r="50" spans="1:27" hidden="1" x14ac:dyDescent="0.25">
      <c r="A50" s="95"/>
      <c r="B50" s="99"/>
      <c r="C50" s="80"/>
      <c r="D50" s="80"/>
      <c r="E50" s="80"/>
      <c r="F50" s="81"/>
      <c r="G50" s="81"/>
      <c r="H50" s="81"/>
      <c r="I50" s="80">
        <f t="shared" si="6"/>
        <v>0</v>
      </c>
      <c r="J50" s="96">
        <f t="shared" si="10"/>
        <v>0</v>
      </c>
      <c r="K50" s="80"/>
      <c r="L50" s="177">
        <f t="shared" si="7"/>
        <v>0</v>
      </c>
      <c r="M50" s="85"/>
      <c r="N50" s="85"/>
      <c r="O50" s="85"/>
      <c r="P50" s="85"/>
      <c r="Q50" s="85"/>
      <c r="R50" s="85"/>
      <c r="S50" s="85"/>
      <c r="T50" s="86"/>
      <c r="U50" s="72" t="str">
        <f t="shared" si="11"/>
        <v/>
      </c>
      <c r="V50" s="72" t="str">
        <f t="shared" si="8"/>
        <v/>
      </c>
      <c r="W50" s="72" t="str">
        <f t="shared" si="8"/>
        <v/>
      </c>
      <c r="X50" s="72" t="str">
        <f t="shared" si="8"/>
        <v/>
      </c>
      <c r="Y50" s="72" t="str">
        <f t="shared" si="8"/>
        <v/>
      </c>
      <c r="Z50" s="72" t="str">
        <f t="shared" si="12"/>
        <v/>
      </c>
      <c r="AA50" s="87">
        <f t="shared" si="9"/>
        <v>0</v>
      </c>
    </row>
    <row r="51" spans="1:27" hidden="1" x14ac:dyDescent="0.25">
      <c r="A51" s="95"/>
      <c r="B51" s="99"/>
      <c r="C51" s="80"/>
      <c r="D51" s="80"/>
      <c r="E51" s="80"/>
      <c r="F51" s="81"/>
      <c r="G51" s="81"/>
      <c r="H51" s="81"/>
      <c r="I51" s="80">
        <f t="shared" si="6"/>
        <v>0</v>
      </c>
      <c r="J51" s="96">
        <f t="shared" si="10"/>
        <v>0</v>
      </c>
      <c r="K51" s="80"/>
      <c r="L51" s="97">
        <f t="shared" si="7"/>
        <v>0</v>
      </c>
      <c r="M51" s="85"/>
      <c r="N51" s="85"/>
      <c r="O51" s="85"/>
      <c r="P51" s="85"/>
      <c r="Q51" s="85"/>
      <c r="R51" s="85"/>
      <c r="S51" s="85"/>
      <c r="T51" s="98"/>
      <c r="U51" s="72" t="str">
        <f t="shared" si="11"/>
        <v/>
      </c>
      <c r="V51" s="72" t="str">
        <f t="shared" si="8"/>
        <v/>
      </c>
      <c r="W51" s="72" t="str">
        <f t="shared" si="8"/>
        <v/>
      </c>
      <c r="X51" s="72" t="str">
        <f t="shared" si="8"/>
        <v/>
      </c>
      <c r="Y51" s="72" t="str">
        <f t="shared" si="8"/>
        <v/>
      </c>
      <c r="Z51" s="72" t="str">
        <f t="shared" si="12"/>
        <v/>
      </c>
      <c r="AA51" s="87">
        <f t="shared" si="9"/>
        <v>0</v>
      </c>
    </row>
    <row r="52" spans="1:27" hidden="1" x14ac:dyDescent="0.25">
      <c r="A52" s="95"/>
      <c r="B52" s="99"/>
      <c r="C52" s="80"/>
      <c r="D52" s="80"/>
      <c r="E52" s="80"/>
      <c r="F52" s="81"/>
      <c r="G52" s="81"/>
      <c r="H52" s="81"/>
      <c r="I52" s="80">
        <f t="shared" si="6"/>
        <v>0</v>
      </c>
      <c r="J52" s="96">
        <f t="shared" si="10"/>
        <v>0</v>
      </c>
      <c r="K52" s="80"/>
      <c r="L52" s="97">
        <f t="shared" si="7"/>
        <v>0</v>
      </c>
      <c r="M52" s="85"/>
      <c r="N52" s="85"/>
      <c r="O52" s="85"/>
      <c r="P52" s="85"/>
      <c r="Q52" s="85"/>
      <c r="R52" s="85"/>
      <c r="S52" s="85"/>
      <c r="T52" s="98"/>
      <c r="U52" s="72" t="str">
        <f t="shared" si="11"/>
        <v/>
      </c>
      <c r="V52" s="72" t="str">
        <f t="shared" si="8"/>
        <v/>
      </c>
      <c r="W52" s="72" t="str">
        <f t="shared" si="8"/>
        <v/>
      </c>
      <c r="X52" s="72" t="str">
        <f t="shared" si="8"/>
        <v/>
      </c>
      <c r="Y52" s="72" t="str">
        <f t="shared" si="8"/>
        <v/>
      </c>
      <c r="Z52" s="72" t="str">
        <f t="shared" si="12"/>
        <v/>
      </c>
      <c r="AA52" s="87">
        <f t="shared" si="9"/>
        <v>0</v>
      </c>
    </row>
    <row r="53" spans="1:27" hidden="1" x14ac:dyDescent="0.25">
      <c r="A53" s="95"/>
      <c r="B53" s="99"/>
      <c r="C53" s="80"/>
      <c r="D53" s="80"/>
      <c r="E53" s="80"/>
      <c r="F53" s="81"/>
      <c r="G53" s="81"/>
      <c r="H53" s="81"/>
      <c r="I53" s="80">
        <f t="shared" si="6"/>
        <v>0</v>
      </c>
      <c r="J53" s="96">
        <f t="shared" si="10"/>
        <v>0</v>
      </c>
      <c r="K53" s="80"/>
      <c r="L53" s="97">
        <f t="shared" si="7"/>
        <v>0</v>
      </c>
      <c r="M53" s="85"/>
      <c r="N53" s="85"/>
      <c r="O53" s="85"/>
      <c r="P53" s="85"/>
      <c r="Q53" s="85"/>
      <c r="R53" s="85"/>
      <c r="S53" s="85"/>
      <c r="T53" s="98"/>
      <c r="U53" s="72" t="str">
        <f t="shared" si="11"/>
        <v/>
      </c>
      <c r="V53" s="72" t="str">
        <f t="shared" si="8"/>
        <v/>
      </c>
      <c r="W53" s="72" t="str">
        <f t="shared" si="8"/>
        <v/>
      </c>
      <c r="X53" s="72" t="str">
        <f t="shared" si="8"/>
        <v/>
      </c>
      <c r="Y53" s="72" t="str">
        <f t="shared" si="8"/>
        <v/>
      </c>
      <c r="Z53" s="72" t="str">
        <f t="shared" si="12"/>
        <v/>
      </c>
      <c r="AA53" s="87">
        <f t="shared" si="9"/>
        <v>0</v>
      </c>
    </row>
    <row r="54" spans="1:27" hidden="1" x14ac:dyDescent="0.25">
      <c r="A54" s="95"/>
      <c r="B54" s="99"/>
      <c r="C54" s="80"/>
      <c r="D54" s="80"/>
      <c r="E54" s="80"/>
      <c r="F54" s="81"/>
      <c r="G54" s="81"/>
      <c r="H54" s="81"/>
      <c r="I54" s="80">
        <f t="shared" si="6"/>
        <v>0</v>
      </c>
      <c r="J54" s="96">
        <f t="shared" si="10"/>
        <v>0</v>
      </c>
      <c r="K54" s="80"/>
      <c r="L54" s="97">
        <f t="shared" si="7"/>
        <v>0</v>
      </c>
      <c r="M54" s="85"/>
      <c r="N54" s="85"/>
      <c r="O54" s="85"/>
      <c r="P54" s="85"/>
      <c r="Q54" s="85"/>
      <c r="R54" s="85"/>
      <c r="S54" s="85"/>
      <c r="T54" s="98"/>
      <c r="U54" s="72" t="str">
        <f t="shared" si="11"/>
        <v/>
      </c>
      <c r="V54" s="72" t="str">
        <f t="shared" si="8"/>
        <v/>
      </c>
      <c r="W54" s="72" t="str">
        <f t="shared" si="8"/>
        <v/>
      </c>
      <c r="X54" s="72" t="str">
        <f t="shared" si="8"/>
        <v/>
      </c>
      <c r="Y54" s="72" t="str">
        <f t="shared" si="8"/>
        <v/>
      </c>
      <c r="Z54" s="72" t="str">
        <f t="shared" si="12"/>
        <v/>
      </c>
      <c r="AA54" s="87">
        <f t="shared" si="9"/>
        <v>0</v>
      </c>
    </row>
    <row r="55" spans="1:27" hidden="1" x14ac:dyDescent="0.25">
      <c r="A55" s="95"/>
      <c r="B55" s="99"/>
      <c r="C55" s="80"/>
      <c r="D55" s="80"/>
      <c r="E55" s="80"/>
      <c r="F55" s="81"/>
      <c r="G55" s="81"/>
      <c r="H55" s="81"/>
      <c r="I55" s="80">
        <f t="shared" si="6"/>
        <v>0</v>
      </c>
      <c r="J55" s="96">
        <f t="shared" si="10"/>
        <v>0</v>
      </c>
      <c r="K55" s="80"/>
      <c r="L55" s="97">
        <f t="shared" si="7"/>
        <v>0</v>
      </c>
      <c r="M55" s="85"/>
      <c r="N55" s="85"/>
      <c r="O55" s="85"/>
      <c r="P55" s="85"/>
      <c r="Q55" s="85"/>
      <c r="R55" s="85"/>
      <c r="S55" s="85"/>
      <c r="T55" s="98"/>
      <c r="U55" s="72" t="str">
        <f t="shared" si="11"/>
        <v/>
      </c>
      <c r="V55" s="72" t="str">
        <f t="shared" si="8"/>
        <v/>
      </c>
      <c r="W55" s="72" t="str">
        <f t="shared" si="8"/>
        <v/>
      </c>
      <c r="X55" s="72" t="str">
        <f t="shared" si="8"/>
        <v/>
      </c>
      <c r="Y55" s="72" t="str">
        <f t="shared" si="8"/>
        <v/>
      </c>
      <c r="Z55" s="72" t="str">
        <f t="shared" si="12"/>
        <v/>
      </c>
      <c r="AA55" s="87">
        <f t="shared" si="9"/>
        <v>0</v>
      </c>
    </row>
    <row r="56" spans="1:27" hidden="1" x14ac:dyDescent="0.25">
      <c r="A56" s="95"/>
      <c r="B56" s="99"/>
      <c r="C56" s="80"/>
      <c r="D56" s="80"/>
      <c r="E56" s="80"/>
      <c r="F56" s="81"/>
      <c r="G56" s="81"/>
      <c r="H56" s="81"/>
      <c r="I56" s="80">
        <f t="shared" si="6"/>
        <v>0</v>
      </c>
      <c r="J56" s="96">
        <f t="shared" si="10"/>
        <v>0</v>
      </c>
      <c r="K56" s="80"/>
      <c r="L56" s="97">
        <f t="shared" si="7"/>
        <v>0</v>
      </c>
      <c r="M56" s="85"/>
      <c r="N56" s="85"/>
      <c r="O56" s="85"/>
      <c r="P56" s="85"/>
      <c r="Q56" s="85"/>
      <c r="R56" s="85"/>
      <c r="S56" s="85"/>
      <c r="T56" s="98"/>
      <c r="U56" s="72" t="str">
        <f t="shared" si="11"/>
        <v/>
      </c>
      <c r="V56" s="72" t="str">
        <f t="shared" si="8"/>
        <v/>
      </c>
      <c r="W56" s="72" t="str">
        <f t="shared" si="8"/>
        <v/>
      </c>
      <c r="X56" s="72" t="str">
        <f t="shared" si="8"/>
        <v/>
      </c>
      <c r="Y56" s="72" t="str">
        <f t="shared" si="8"/>
        <v/>
      </c>
      <c r="Z56" s="72" t="str">
        <f t="shared" si="12"/>
        <v/>
      </c>
      <c r="AA56" s="87">
        <f t="shared" si="9"/>
        <v>0</v>
      </c>
    </row>
    <row r="57" spans="1:27" hidden="1" x14ac:dyDescent="0.25">
      <c r="A57" s="95"/>
      <c r="B57" s="99"/>
      <c r="C57" s="80"/>
      <c r="D57" s="80"/>
      <c r="E57" s="80"/>
      <c r="F57" s="81"/>
      <c r="G57" s="81"/>
      <c r="H57" s="81"/>
      <c r="I57" s="80">
        <f t="shared" si="6"/>
        <v>0</v>
      </c>
      <c r="J57" s="96">
        <f t="shared" si="10"/>
        <v>0</v>
      </c>
      <c r="K57" s="80"/>
      <c r="L57" s="97">
        <f t="shared" si="7"/>
        <v>0</v>
      </c>
      <c r="M57" s="85"/>
      <c r="N57" s="85"/>
      <c r="O57" s="85"/>
      <c r="P57" s="85"/>
      <c r="Q57" s="85"/>
      <c r="R57" s="85"/>
      <c r="S57" s="85"/>
      <c r="T57" s="98"/>
      <c r="U57" s="72" t="str">
        <f t="shared" si="11"/>
        <v/>
      </c>
      <c r="V57" s="72" t="str">
        <f t="shared" si="8"/>
        <v/>
      </c>
      <c r="W57" s="72" t="str">
        <f t="shared" si="8"/>
        <v/>
      </c>
      <c r="X57" s="72" t="str">
        <f t="shared" si="8"/>
        <v/>
      </c>
      <c r="Y57" s="72" t="str">
        <f t="shared" si="8"/>
        <v/>
      </c>
      <c r="Z57" s="72" t="str">
        <f t="shared" si="12"/>
        <v/>
      </c>
      <c r="AA57" s="87">
        <f t="shared" si="9"/>
        <v>0</v>
      </c>
    </row>
    <row r="58" spans="1:27" hidden="1" x14ac:dyDescent="0.25">
      <c r="A58" s="95"/>
      <c r="B58" s="99"/>
      <c r="C58" s="80"/>
      <c r="D58" s="80"/>
      <c r="E58" s="80"/>
      <c r="F58" s="81"/>
      <c r="G58" s="81"/>
      <c r="H58" s="81"/>
      <c r="I58" s="80">
        <f t="shared" si="6"/>
        <v>0</v>
      </c>
      <c r="J58" s="96">
        <f t="shared" si="10"/>
        <v>0</v>
      </c>
      <c r="K58" s="80"/>
      <c r="L58" s="97">
        <f t="shared" si="7"/>
        <v>0</v>
      </c>
      <c r="M58" s="85"/>
      <c r="N58" s="85"/>
      <c r="O58" s="85"/>
      <c r="P58" s="85"/>
      <c r="Q58" s="85"/>
      <c r="R58" s="85"/>
      <c r="S58" s="85"/>
      <c r="T58" s="98"/>
      <c r="U58" s="72" t="str">
        <f t="shared" si="11"/>
        <v/>
      </c>
      <c r="V58" s="72" t="str">
        <f t="shared" si="8"/>
        <v/>
      </c>
      <c r="W58" s="72" t="str">
        <f t="shared" si="8"/>
        <v/>
      </c>
      <c r="X58" s="72" t="str">
        <f t="shared" si="8"/>
        <v/>
      </c>
      <c r="Y58" s="72" t="str">
        <f t="shared" si="8"/>
        <v/>
      </c>
      <c r="Z58" s="72" t="str">
        <f t="shared" si="12"/>
        <v/>
      </c>
      <c r="AA58" s="87">
        <f t="shared" si="9"/>
        <v>0</v>
      </c>
    </row>
    <row r="59" spans="1:27" hidden="1" x14ac:dyDescent="0.25">
      <c r="A59" s="95"/>
      <c r="B59" s="99"/>
      <c r="C59" s="80"/>
      <c r="D59" s="80"/>
      <c r="E59" s="80"/>
      <c r="F59" s="81"/>
      <c r="G59" s="81"/>
      <c r="H59" s="81"/>
      <c r="I59" s="80">
        <f t="shared" si="6"/>
        <v>0</v>
      </c>
      <c r="J59" s="96">
        <f t="shared" si="10"/>
        <v>0</v>
      </c>
      <c r="K59" s="80"/>
      <c r="L59" s="97">
        <f t="shared" si="7"/>
        <v>0</v>
      </c>
      <c r="M59" s="85"/>
      <c r="N59" s="85"/>
      <c r="O59" s="85"/>
      <c r="P59" s="85"/>
      <c r="Q59" s="85"/>
      <c r="R59" s="85"/>
      <c r="S59" s="85"/>
      <c r="T59" s="98"/>
      <c r="U59" s="72" t="str">
        <f t="shared" si="11"/>
        <v/>
      </c>
      <c r="V59" s="72" t="str">
        <f t="shared" si="8"/>
        <v/>
      </c>
      <c r="W59" s="72" t="str">
        <f t="shared" si="8"/>
        <v/>
      </c>
      <c r="X59" s="72" t="str">
        <f t="shared" si="8"/>
        <v/>
      </c>
      <c r="Y59" s="72" t="str">
        <f t="shared" si="8"/>
        <v/>
      </c>
      <c r="Z59" s="72" t="str">
        <f t="shared" si="12"/>
        <v/>
      </c>
      <c r="AA59" s="87">
        <f t="shared" si="9"/>
        <v>0</v>
      </c>
    </row>
    <row r="60" spans="1:27" hidden="1" x14ac:dyDescent="0.25">
      <c r="A60" s="95"/>
      <c r="B60" s="99"/>
      <c r="C60" s="80"/>
      <c r="D60" s="80"/>
      <c r="E60" s="80"/>
      <c r="F60" s="81"/>
      <c r="G60" s="81"/>
      <c r="H60" s="81"/>
      <c r="I60" s="80">
        <f t="shared" si="6"/>
        <v>0</v>
      </c>
      <c r="J60" s="96">
        <f t="shared" si="10"/>
        <v>0</v>
      </c>
      <c r="K60" s="80"/>
      <c r="L60" s="97">
        <f t="shared" si="7"/>
        <v>0</v>
      </c>
      <c r="M60" s="85"/>
      <c r="N60" s="85"/>
      <c r="O60" s="85"/>
      <c r="P60" s="85"/>
      <c r="Q60" s="85"/>
      <c r="R60" s="85"/>
      <c r="S60" s="85"/>
      <c r="T60" s="98"/>
      <c r="U60" s="72" t="str">
        <f t="shared" si="11"/>
        <v/>
      </c>
      <c r="V60" s="72" t="str">
        <f t="shared" si="8"/>
        <v/>
      </c>
      <c r="W60" s="72" t="str">
        <f t="shared" si="8"/>
        <v/>
      </c>
      <c r="X60" s="72" t="str">
        <f t="shared" si="8"/>
        <v/>
      </c>
      <c r="Y60" s="72" t="str">
        <f t="shared" si="8"/>
        <v/>
      </c>
      <c r="Z60" s="72" t="str">
        <f t="shared" si="12"/>
        <v/>
      </c>
      <c r="AA60" s="87">
        <f t="shared" si="9"/>
        <v>0</v>
      </c>
    </row>
    <row r="61" spans="1:27" hidden="1" x14ac:dyDescent="0.25">
      <c r="A61" s="95"/>
      <c r="B61" s="99"/>
      <c r="C61" s="80"/>
      <c r="D61" s="80"/>
      <c r="E61" s="80"/>
      <c r="F61" s="81"/>
      <c r="G61" s="81"/>
      <c r="H61" s="81"/>
      <c r="I61" s="80">
        <f t="shared" si="6"/>
        <v>0</v>
      </c>
      <c r="J61" s="96">
        <f t="shared" si="10"/>
        <v>0</v>
      </c>
      <c r="K61" s="80"/>
      <c r="L61" s="97">
        <f t="shared" si="7"/>
        <v>0</v>
      </c>
      <c r="M61" s="85"/>
      <c r="N61" s="85"/>
      <c r="O61" s="85"/>
      <c r="P61" s="85"/>
      <c r="Q61" s="85"/>
      <c r="R61" s="85"/>
      <c r="S61" s="85"/>
      <c r="T61" s="98"/>
      <c r="U61" s="72" t="str">
        <f t="shared" si="11"/>
        <v/>
      </c>
      <c r="V61" s="72" t="str">
        <f t="shared" si="11"/>
        <v/>
      </c>
      <c r="W61" s="72" t="str">
        <f t="shared" si="11"/>
        <v/>
      </c>
      <c r="X61" s="72" t="str">
        <f t="shared" si="11"/>
        <v/>
      </c>
      <c r="Y61" s="72" t="str">
        <f t="shared" si="11"/>
        <v/>
      </c>
      <c r="Z61" s="72" t="str">
        <f t="shared" si="12"/>
        <v/>
      </c>
      <c r="AA61" s="87">
        <f t="shared" si="9"/>
        <v>0</v>
      </c>
    </row>
    <row r="62" spans="1:27" hidden="1" x14ac:dyDescent="0.25">
      <c r="A62" s="95"/>
      <c r="B62" s="99"/>
      <c r="C62" s="80"/>
      <c r="D62" s="80"/>
      <c r="E62" s="80"/>
      <c r="F62" s="81"/>
      <c r="G62" s="81"/>
      <c r="H62" s="81"/>
      <c r="I62" s="80">
        <f t="shared" si="6"/>
        <v>0</v>
      </c>
      <c r="J62" s="96">
        <f t="shared" si="10"/>
        <v>0</v>
      </c>
      <c r="K62" s="80"/>
      <c r="L62" s="97">
        <f t="shared" si="7"/>
        <v>0</v>
      </c>
      <c r="M62" s="85"/>
      <c r="N62" s="85"/>
      <c r="O62" s="85"/>
      <c r="P62" s="85"/>
      <c r="Q62" s="85"/>
      <c r="R62" s="85"/>
      <c r="S62" s="85"/>
      <c r="T62" s="98"/>
      <c r="U62" s="72" t="str">
        <f t="shared" si="11"/>
        <v/>
      </c>
      <c r="V62" s="72" t="str">
        <f t="shared" si="11"/>
        <v/>
      </c>
      <c r="W62" s="72" t="str">
        <f t="shared" si="11"/>
        <v/>
      </c>
      <c r="X62" s="72" t="str">
        <f t="shared" si="11"/>
        <v/>
      </c>
      <c r="Y62" s="72" t="str">
        <f t="shared" si="11"/>
        <v/>
      </c>
      <c r="Z62" s="72" t="str">
        <f t="shared" si="12"/>
        <v/>
      </c>
      <c r="AA62" s="87">
        <f t="shared" si="9"/>
        <v>0</v>
      </c>
    </row>
    <row r="63" spans="1:27" hidden="1" x14ac:dyDescent="0.25">
      <c r="A63" s="95"/>
      <c r="B63" s="99"/>
      <c r="C63" s="80"/>
      <c r="D63" s="80"/>
      <c r="E63" s="80"/>
      <c r="F63" s="81"/>
      <c r="G63" s="81"/>
      <c r="H63" s="81"/>
      <c r="I63" s="80">
        <f t="shared" si="6"/>
        <v>0</v>
      </c>
      <c r="J63" s="96">
        <f t="shared" si="10"/>
        <v>0</v>
      </c>
      <c r="K63" s="80"/>
      <c r="L63" s="97">
        <f t="shared" si="7"/>
        <v>0</v>
      </c>
      <c r="M63" s="85"/>
      <c r="N63" s="85"/>
      <c r="O63" s="85"/>
      <c r="P63" s="85"/>
      <c r="Q63" s="85"/>
      <c r="R63" s="85"/>
      <c r="S63" s="85"/>
      <c r="T63" s="98"/>
      <c r="U63" s="72" t="str">
        <f t="shared" si="11"/>
        <v/>
      </c>
      <c r="V63" s="72" t="str">
        <f t="shared" si="11"/>
        <v/>
      </c>
      <c r="W63" s="72" t="str">
        <f t="shared" si="11"/>
        <v/>
      </c>
      <c r="X63" s="72" t="str">
        <f t="shared" si="11"/>
        <v/>
      </c>
      <c r="Y63" s="72" t="str">
        <f t="shared" si="11"/>
        <v/>
      </c>
      <c r="Z63" s="72" t="str">
        <f t="shared" si="12"/>
        <v/>
      </c>
      <c r="AA63" s="87">
        <f t="shared" si="9"/>
        <v>0</v>
      </c>
    </row>
    <row r="64" spans="1:27" hidden="1" x14ac:dyDescent="0.25">
      <c r="A64" s="95"/>
      <c r="B64" s="99"/>
      <c r="C64" s="80"/>
      <c r="D64" s="80"/>
      <c r="E64" s="80"/>
      <c r="F64" s="81"/>
      <c r="G64" s="81"/>
      <c r="H64" s="81"/>
      <c r="I64" s="80">
        <f t="shared" si="6"/>
        <v>0</v>
      </c>
      <c r="J64" s="96">
        <f t="shared" si="10"/>
        <v>0</v>
      </c>
      <c r="K64" s="80"/>
      <c r="L64" s="97">
        <f t="shared" si="7"/>
        <v>0</v>
      </c>
      <c r="M64" s="85"/>
      <c r="N64" s="85"/>
      <c r="O64" s="85"/>
      <c r="P64" s="85"/>
      <c r="Q64" s="85"/>
      <c r="R64" s="85"/>
      <c r="S64" s="85"/>
      <c r="T64" s="98"/>
      <c r="U64" s="72" t="str">
        <f t="shared" si="11"/>
        <v/>
      </c>
      <c r="V64" s="72" t="str">
        <f t="shared" si="11"/>
        <v/>
      </c>
      <c r="W64" s="72" t="str">
        <f t="shared" si="11"/>
        <v/>
      </c>
      <c r="X64" s="72" t="str">
        <f t="shared" si="11"/>
        <v/>
      </c>
      <c r="Y64" s="72" t="str">
        <f t="shared" si="11"/>
        <v/>
      </c>
      <c r="Z64" s="72" t="str">
        <f t="shared" si="12"/>
        <v/>
      </c>
      <c r="AA64" s="87">
        <f t="shared" si="9"/>
        <v>0</v>
      </c>
    </row>
    <row r="65" spans="1:27" hidden="1" x14ac:dyDescent="0.25">
      <c r="A65" s="95"/>
      <c r="B65" s="99"/>
      <c r="C65" s="80"/>
      <c r="D65" s="80"/>
      <c r="E65" s="80"/>
      <c r="F65" s="81"/>
      <c r="G65" s="81"/>
      <c r="H65" s="81"/>
      <c r="I65" s="80">
        <f t="shared" si="6"/>
        <v>0</v>
      </c>
      <c r="J65" s="96">
        <f t="shared" si="10"/>
        <v>0</v>
      </c>
      <c r="K65" s="80"/>
      <c r="L65" s="97">
        <f t="shared" si="7"/>
        <v>0</v>
      </c>
      <c r="M65" s="85"/>
      <c r="N65" s="85"/>
      <c r="O65" s="85"/>
      <c r="P65" s="85"/>
      <c r="Q65" s="85"/>
      <c r="R65" s="85"/>
      <c r="S65" s="85"/>
      <c r="T65" s="98"/>
      <c r="U65" s="72" t="str">
        <f t="shared" si="11"/>
        <v/>
      </c>
      <c r="V65" s="72" t="str">
        <f t="shared" si="11"/>
        <v/>
      </c>
      <c r="W65" s="72" t="str">
        <f t="shared" si="11"/>
        <v/>
      </c>
      <c r="X65" s="72" t="str">
        <f t="shared" si="11"/>
        <v/>
      </c>
      <c r="Y65" s="72" t="str">
        <f t="shared" si="11"/>
        <v/>
      </c>
      <c r="Z65" s="72" t="str">
        <f t="shared" si="12"/>
        <v/>
      </c>
      <c r="AA65" s="87">
        <f t="shared" si="9"/>
        <v>0</v>
      </c>
    </row>
    <row r="66" spans="1:27" hidden="1" x14ac:dyDescent="0.25">
      <c r="A66" s="95"/>
      <c r="B66" s="99"/>
      <c r="C66" s="80"/>
      <c r="D66" s="80"/>
      <c r="E66" s="80"/>
      <c r="F66" s="81"/>
      <c r="G66" s="81"/>
      <c r="H66" s="81"/>
      <c r="I66" s="80">
        <f t="shared" si="6"/>
        <v>0</v>
      </c>
      <c r="J66" s="96">
        <f t="shared" si="10"/>
        <v>0</v>
      </c>
      <c r="K66" s="80"/>
      <c r="L66" s="97">
        <f t="shared" si="7"/>
        <v>0</v>
      </c>
      <c r="M66" s="85"/>
      <c r="N66" s="85"/>
      <c r="O66" s="85"/>
      <c r="P66" s="85"/>
      <c r="Q66" s="85"/>
      <c r="R66" s="85"/>
      <c r="S66" s="85"/>
      <c r="T66" s="98"/>
      <c r="U66" s="72" t="str">
        <f t="shared" si="11"/>
        <v/>
      </c>
      <c r="V66" s="72" t="str">
        <f t="shared" si="11"/>
        <v/>
      </c>
      <c r="W66" s="72" t="str">
        <f t="shared" si="11"/>
        <v/>
      </c>
      <c r="X66" s="72" t="str">
        <f t="shared" si="11"/>
        <v/>
      </c>
      <c r="Y66" s="72" t="str">
        <f t="shared" si="11"/>
        <v/>
      </c>
      <c r="Z66" s="72" t="str">
        <f t="shared" si="12"/>
        <v/>
      </c>
      <c r="AA66" s="87">
        <f t="shared" si="9"/>
        <v>0</v>
      </c>
    </row>
    <row r="67" spans="1:27" hidden="1" x14ac:dyDescent="0.25">
      <c r="A67" s="95"/>
      <c r="B67" s="99"/>
      <c r="C67" s="80"/>
      <c r="D67" s="80"/>
      <c r="E67" s="80"/>
      <c r="F67" s="81"/>
      <c r="G67" s="81"/>
      <c r="H67" s="81"/>
      <c r="I67" s="80">
        <f t="shared" si="6"/>
        <v>0</v>
      </c>
      <c r="J67" s="96">
        <f t="shared" si="10"/>
        <v>0</v>
      </c>
      <c r="K67" s="80"/>
      <c r="L67" s="97">
        <f t="shared" si="7"/>
        <v>0</v>
      </c>
      <c r="M67" s="85"/>
      <c r="N67" s="85"/>
      <c r="O67" s="85"/>
      <c r="P67" s="85"/>
      <c r="Q67" s="85"/>
      <c r="R67" s="85"/>
      <c r="S67" s="85"/>
      <c r="T67" s="98"/>
      <c r="U67" s="72" t="str">
        <f t="shared" si="11"/>
        <v/>
      </c>
      <c r="V67" s="72" t="str">
        <f t="shared" si="11"/>
        <v/>
      </c>
      <c r="W67" s="72" t="str">
        <f t="shared" si="11"/>
        <v/>
      </c>
      <c r="X67" s="72" t="str">
        <f t="shared" si="11"/>
        <v/>
      </c>
      <c r="Y67" s="72" t="str">
        <f t="shared" si="11"/>
        <v/>
      </c>
      <c r="Z67" s="72" t="str">
        <f t="shared" si="12"/>
        <v/>
      </c>
      <c r="AA67" s="87">
        <f t="shared" si="9"/>
        <v>0</v>
      </c>
    </row>
    <row r="68" spans="1:27" hidden="1" x14ac:dyDescent="0.25">
      <c r="A68" s="95"/>
      <c r="B68" s="99"/>
      <c r="C68" s="80"/>
      <c r="D68" s="80"/>
      <c r="E68" s="80"/>
      <c r="F68" s="81"/>
      <c r="G68" s="81"/>
      <c r="H68" s="81"/>
      <c r="I68" s="80">
        <f t="shared" si="6"/>
        <v>0</v>
      </c>
      <c r="J68" s="96">
        <f t="shared" si="10"/>
        <v>0</v>
      </c>
      <c r="K68" s="80"/>
      <c r="L68" s="97">
        <f t="shared" si="7"/>
        <v>0</v>
      </c>
      <c r="M68" s="85"/>
      <c r="N68" s="85"/>
      <c r="O68" s="85"/>
      <c r="P68" s="85"/>
      <c r="Q68" s="85"/>
      <c r="R68" s="85"/>
      <c r="S68" s="85"/>
      <c r="T68" s="98"/>
      <c r="U68" s="72" t="str">
        <f t="shared" si="11"/>
        <v/>
      </c>
      <c r="V68" s="72" t="str">
        <f t="shared" si="11"/>
        <v/>
      </c>
      <c r="W68" s="72" t="str">
        <f t="shared" si="11"/>
        <v/>
      </c>
      <c r="X68" s="72" t="str">
        <f t="shared" si="11"/>
        <v/>
      </c>
      <c r="Y68" s="72" t="str">
        <f t="shared" si="11"/>
        <v/>
      </c>
      <c r="Z68" s="72" t="str">
        <f t="shared" si="12"/>
        <v/>
      </c>
      <c r="AA68" s="87">
        <f t="shared" si="9"/>
        <v>0</v>
      </c>
    </row>
    <row r="69" spans="1:27" hidden="1" x14ac:dyDescent="0.25">
      <c r="A69" s="95"/>
      <c r="B69" s="99"/>
      <c r="C69" s="80"/>
      <c r="D69" s="80"/>
      <c r="E69" s="80"/>
      <c r="F69" s="81"/>
      <c r="G69" s="81"/>
      <c r="H69" s="81"/>
      <c r="I69" s="80">
        <f t="shared" si="6"/>
        <v>0</v>
      </c>
      <c r="J69" s="96">
        <f t="shared" si="10"/>
        <v>0</v>
      </c>
      <c r="K69" s="80"/>
      <c r="L69" s="97">
        <f t="shared" si="7"/>
        <v>0</v>
      </c>
      <c r="M69" s="85"/>
      <c r="N69" s="85"/>
      <c r="O69" s="85"/>
      <c r="P69" s="85"/>
      <c r="Q69" s="85"/>
      <c r="R69" s="85"/>
      <c r="S69" s="85"/>
      <c r="T69" s="98"/>
      <c r="U69" s="72" t="str">
        <f t="shared" si="11"/>
        <v/>
      </c>
      <c r="V69" s="72" t="str">
        <f t="shared" si="11"/>
        <v/>
      </c>
      <c r="W69" s="72" t="str">
        <f t="shared" si="11"/>
        <v/>
      </c>
      <c r="X69" s="72" t="str">
        <f t="shared" si="11"/>
        <v/>
      </c>
      <c r="Y69" s="72" t="str">
        <f t="shared" si="11"/>
        <v/>
      </c>
      <c r="Z69" s="72" t="str">
        <f t="shared" si="12"/>
        <v/>
      </c>
      <c r="AA69" s="87">
        <f t="shared" si="9"/>
        <v>0</v>
      </c>
    </row>
    <row r="70" spans="1:27" hidden="1" x14ac:dyDescent="0.25">
      <c r="A70" s="95"/>
      <c r="B70" s="99"/>
      <c r="C70" s="80"/>
      <c r="D70" s="80"/>
      <c r="E70" s="80"/>
      <c r="F70" s="81"/>
      <c r="G70" s="81"/>
      <c r="H70" s="81"/>
      <c r="I70" s="80">
        <f t="shared" si="6"/>
        <v>0</v>
      </c>
      <c r="J70" s="96">
        <f t="shared" si="10"/>
        <v>0</v>
      </c>
      <c r="K70" s="80"/>
      <c r="L70" s="97">
        <f t="shared" si="7"/>
        <v>0</v>
      </c>
      <c r="M70" s="85"/>
      <c r="N70" s="85"/>
      <c r="O70" s="85"/>
      <c r="P70" s="85"/>
      <c r="Q70" s="85"/>
      <c r="R70" s="85"/>
      <c r="S70" s="85"/>
      <c r="T70" s="98"/>
      <c r="U70" s="72" t="str">
        <f t="shared" si="11"/>
        <v/>
      </c>
      <c r="V70" s="72" t="str">
        <f t="shared" si="11"/>
        <v/>
      </c>
      <c r="W70" s="72" t="str">
        <f t="shared" si="11"/>
        <v/>
      </c>
      <c r="X70" s="72" t="str">
        <f t="shared" si="11"/>
        <v/>
      </c>
      <c r="Y70" s="72" t="str">
        <f t="shared" si="11"/>
        <v/>
      </c>
      <c r="Z70" s="72" t="str">
        <f t="shared" si="12"/>
        <v/>
      </c>
      <c r="AA70" s="87">
        <f t="shared" si="9"/>
        <v>0</v>
      </c>
    </row>
    <row r="71" spans="1:27" hidden="1" x14ac:dyDescent="0.25">
      <c r="A71" s="95"/>
      <c r="B71" s="99"/>
      <c r="C71" s="80"/>
      <c r="D71" s="80"/>
      <c r="E71" s="80"/>
      <c r="F71" s="81"/>
      <c r="G71" s="81"/>
      <c r="H71" s="81"/>
      <c r="I71" s="80">
        <f t="shared" si="6"/>
        <v>0</v>
      </c>
      <c r="J71" s="96">
        <f t="shared" si="10"/>
        <v>0</v>
      </c>
      <c r="K71" s="80"/>
      <c r="L71" s="97">
        <f t="shared" si="7"/>
        <v>0</v>
      </c>
      <c r="M71" s="85"/>
      <c r="N71" s="85"/>
      <c r="O71" s="85"/>
      <c r="P71" s="85"/>
      <c r="Q71" s="85"/>
      <c r="R71" s="85"/>
      <c r="S71" s="85"/>
      <c r="T71" s="98"/>
      <c r="U71" s="72" t="str">
        <f t="shared" si="11"/>
        <v/>
      </c>
      <c r="V71" s="72" t="str">
        <f t="shared" si="11"/>
        <v/>
      </c>
      <c r="W71" s="72" t="str">
        <f t="shared" si="11"/>
        <v/>
      </c>
      <c r="X71" s="72" t="str">
        <f t="shared" si="11"/>
        <v/>
      </c>
      <c r="Y71" s="72" t="str">
        <f t="shared" si="11"/>
        <v/>
      </c>
      <c r="Z71" s="72" t="str">
        <f t="shared" si="12"/>
        <v/>
      </c>
      <c r="AA71" s="87">
        <f t="shared" si="9"/>
        <v>0</v>
      </c>
    </row>
    <row r="72" spans="1:27" ht="20.45" customHeight="1" x14ac:dyDescent="0.25">
      <c r="A72" s="382"/>
      <c r="B72" s="382"/>
      <c r="C72" s="382"/>
      <c r="D72" s="383"/>
      <c r="E72" s="100"/>
      <c r="F72" s="100"/>
      <c r="G72" s="100"/>
      <c r="H72" s="100"/>
      <c r="I72" s="100">
        <f>SUM(I45:I71)</f>
        <v>78</v>
      </c>
      <c r="J72" s="101">
        <f t="shared" ref="J72" si="13">I72/$I$36</f>
        <v>0.40837696335078533</v>
      </c>
      <c r="K72" s="102" t="s">
        <v>188</v>
      </c>
      <c r="L72" s="93">
        <f>SUM(L45:L71)</f>
        <v>30.000000000000004</v>
      </c>
      <c r="M72" s="347" t="str">
        <f>IF(L72=A42,"pesatura corretta","pesatura non corretta")</f>
        <v>pesatura corretta</v>
      </c>
      <c r="N72" s="347"/>
      <c r="O72" s="347"/>
      <c r="P72" s="347"/>
      <c r="Q72" s="347"/>
      <c r="R72" s="347"/>
      <c r="S72" s="347"/>
      <c r="T72" s="347"/>
      <c r="AA72" s="87">
        <f t="shared" si="9"/>
        <v>0</v>
      </c>
    </row>
    <row r="73" spans="1:27" ht="37.15" hidden="1" customHeight="1" x14ac:dyDescent="0.25">
      <c r="A73" s="371" t="s">
        <v>145</v>
      </c>
      <c r="B73" s="371"/>
      <c r="C73" s="371"/>
      <c r="D73" s="371"/>
      <c r="E73" s="371"/>
      <c r="F73" s="371"/>
      <c r="G73" s="371"/>
      <c r="H73" s="371"/>
      <c r="I73" s="371"/>
      <c r="J73" s="371"/>
      <c r="K73" s="371"/>
      <c r="L73" s="372">
        <f>AA73/100*A42</f>
        <v>0</v>
      </c>
      <c r="M73" s="373"/>
      <c r="N73" s="373"/>
      <c r="O73" s="373"/>
      <c r="P73" s="373"/>
      <c r="Q73" s="373"/>
      <c r="R73" s="373"/>
      <c r="S73" s="373"/>
      <c r="T73" s="374"/>
      <c r="AA73" s="72">
        <f>SUM(AA45:AA71)</f>
        <v>0</v>
      </c>
    </row>
    <row r="74" spans="1:27" ht="37.15" hidden="1" customHeight="1" x14ac:dyDescent="0.25">
      <c r="A74" s="371" t="s">
        <v>146</v>
      </c>
      <c r="B74" s="371"/>
      <c r="C74" s="371"/>
      <c r="D74" s="371"/>
      <c r="E74" s="371"/>
      <c r="F74" s="371"/>
      <c r="G74" s="371"/>
      <c r="H74" s="371"/>
      <c r="I74" s="371"/>
      <c r="J74" s="371"/>
      <c r="K74" s="371"/>
      <c r="L74" s="376">
        <f>AA73/100</f>
        <v>0</v>
      </c>
      <c r="M74" s="377"/>
      <c r="N74" s="377"/>
      <c r="O74" s="377"/>
      <c r="P74" s="377"/>
      <c r="Q74" s="377"/>
      <c r="R74" s="377"/>
      <c r="S74" s="377"/>
      <c r="T74" s="375"/>
    </row>
    <row r="75" spans="1:27" ht="48" customHeight="1" x14ac:dyDescent="0.25">
      <c r="A75" s="378" t="s">
        <v>12</v>
      </c>
      <c r="B75" s="379"/>
      <c r="C75" s="379"/>
      <c r="D75" s="379"/>
      <c r="E75" s="379"/>
      <c r="F75" s="379"/>
      <c r="G75" s="379"/>
      <c r="H75" s="379"/>
      <c r="I75" s="379"/>
      <c r="J75" s="379"/>
      <c r="K75" s="379"/>
      <c r="L75" s="379"/>
      <c r="M75" s="379"/>
      <c r="N75" s="379"/>
      <c r="O75" s="379"/>
      <c r="P75" s="379"/>
      <c r="Q75" s="379"/>
      <c r="R75" s="379"/>
      <c r="S75" s="379"/>
      <c r="T75" s="380"/>
    </row>
    <row r="76" spans="1:27" ht="31.15" customHeight="1" x14ac:dyDescent="0.25">
      <c r="A76" s="354" t="s">
        <v>135</v>
      </c>
      <c r="B76" s="355"/>
      <c r="C76" s="355"/>
      <c r="D76" s="355"/>
      <c r="E76" s="355"/>
      <c r="F76" s="355"/>
      <c r="G76" s="355"/>
      <c r="H76" s="355"/>
      <c r="I76" s="355"/>
      <c r="J76" s="355"/>
      <c r="K76" s="355"/>
      <c r="L76" s="356"/>
      <c r="M76" s="357" t="s">
        <v>136</v>
      </c>
      <c r="N76" s="358"/>
      <c r="O76" s="358"/>
      <c r="P76" s="358"/>
      <c r="Q76" s="358"/>
      <c r="R76" s="103"/>
      <c r="S76" s="103"/>
      <c r="T76" s="359" t="s">
        <v>142</v>
      </c>
    </row>
    <row r="77" spans="1:27" ht="36.6" customHeight="1" x14ac:dyDescent="0.25">
      <c r="A77" s="361">
        <v>30</v>
      </c>
      <c r="B77" s="361"/>
      <c r="C77" s="361"/>
      <c r="D77" s="361"/>
      <c r="E77" s="361"/>
      <c r="F77" s="361"/>
      <c r="G77" s="361"/>
      <c r="H77" s="361"/>
      <c r="I77" s="361"/>
      <c r="J77" s="361"/>
      <c r="K77" s="361"/>
      <c r="L77" s="361"/>
      <c r="M77" s="357"/>
      <c r="N77" s="358"/>
      <c r="O77" s="358"/>
      <c r="P77" s="358"/>
      <c r="Q77" s="358"/>
      <c r="R77" s="104"/>
      <c r="S77" s="104"/>
      <c r="T77" s="359"/>
    </row>
    <row r="78" spans="1:27" ht="53.45" customHeight="1" x14ac:dyDescent="0.25">
      <c r="A78" s="105"/>
      <c r="B78" s="362" t="s">
        <v>209</v>
      </c>
      <c r="C78" s="364" t="s">
        <v>154</v>
      </c>
      <c r="D78" s="366" t="s">
        <v>155</v>
      </c>
      <c r="E78" s="367"/>
      <c r="F78" s="367"/>
      <c r="G78" s="367"/>
      <c r="H78" s="367"/>
      <c r="I78" s="171"/>
      <c r="J78" s="171"/>
      <c r="K78" s="172"/>
      <c r="L78" s="370" t="s">
        <v>129</v>
      </c>
      <c r="M78" s="94" t="s">
        <v>137</v>
      </c>
      <c r="N78" s="94" t="s">
        <v>138</v>
      </c>
      <c r="O78" s="94" t="s">
        <v>139</v>
      </c>
      <c r="P78" s="94" t="s">
        <v>140</v>
      </c>
      <c r="Q78" s="106" t="s">
        <v>141</v>
      </c>
      <c r="R78" s="104"/>
      <c r="S78" s="104"/>
      <c r="T78" s="359"/>
    </row>
    <row r="79" spans="1:27" ht="28.15" customHeight="1" x14ac:dyDescent="0.25">
      <c r="A79" s="105"/>
      <c r="B79" s="363"/>
      <c r="C79" s="365"/>
      <c r="D79" s="368"/>
      <c r="E79" s="369"/>
      <c r="F79" s="369"/>
      <c r="G79" s="369"/>
      <c r="H79" s="369"/>
      <c r="I79" s="173"/>
      <c r="J79" s="173"/>
      <c r="K79" s="174"/>
      <c r="L79" s="365"/>
      <c r="M79" s="94">
        <v>0</v>
      </c>
      <c r="N79" s="94" t="s">
        <v>180</v>
      </c>
      <c r="O79" s="94" t="s">
        <v>181</v>
      </c>
      <c r="P79" s="94" t="s">
        <v>182</v>
      </c>
      <c r="Q79" s="94" t="s">
        <v>183</v>
      </c>
      <c r="R79" s="104"/>
      <c r="S79" s="104"/>
      <c r="T79" s="360"/>
    </row>
    <row r="80" spans="1:27" ht="45" customHeight="1" x14ac:dyDescent="0.25">
      <c r="A80" s="105"/>
      <c r="B80" s="95">
        <v>1</v>
      </c>
      <c r="C80" s="86" t="s">
        <v>18</v>
      </c>
      <c r="D80" s="340" t="s">
        <v>114</v>
      </c>
      <c r="E80" s="340"/>
      <c r="F80" s="340"/>
      <c r="G80" s="340"/>
      <c r="H80" s="340"/>
      <c r="I80" s="170"/>
      <c r="J80" s="170"/>
      <c r="K80" s="169"/>
      <c r="L80" s="175">
        <v>3</v>
      </c>
      <c r="M80" s="107"/>
      <c r="N80" s="107"/>
      <c r="O80" s="107"/>
      <c r="P80" s="107"/>
      <c r="Q80" s="107"/>
      <c r="R80" s="341"/>
      <c r="S80" s="342"/>
      <c r="T80" s="343"/>
      <c r="U80" s="72" t="str">
        <f t="shared" ref="U80:Y89" si="14">IF(M80&gt;0,M80,"")</f>
        <v/>
      </c>
      <c r="V80" s="72" t="str">
        <f t="shared" si="14"/>
        <v/>
      </c>
      <c r="W80" s="72" t="str">
        <f t="shared" si="14"/>
        <v/>
      </c>
      <c r="X80" s="72" t="str">
        <f t="shared" si="14"/>
        <v/>
      </c>
      <c r="Y80" s="72" t="str">
        <f t="shared" si="14"/>
        <v/>
      </c>
      <c r="Z80" s="72" t="str">
        <f t="shared" ref="Z80:Z89" si="15">IF(S80="x",100,"")</f>
        <v/>
      </c>
      <c r="AA80" s="72">
        <f t="shared" ref="AA80:AA89" si="16">SUM(U80:Z80)/$A$77*L80</f>
        <v>0</v>
      </c>
    </row>
    <row r="81" spans="1:27" ht="73.900000000000006" customHeight="1" x14ac:dyDescent="0.25">
      <c r="A81" s="105"/>
      <c r="B81" s="95">
        <v>2</v>
      </c>
      <c r="C81" s="86" t="s">
        <v>115</v>
      </c>
      <c r="D81" s="340" t="s">
        <v>224</v>
      </c>
      <c r="E81" s="340"/>
      <c r="F81" s="340"/>
      <c r="G81" s="340"/>
      <c r="H81" s="340"/>
      <c r="I81" s="169"/>
      <c r="J81" s="86"/>
      <c r="K81" s="86"/>
      <c r="L81" s="176">
        <v>3</v>
      </c>
      <c r="M81" s="85"/>
      <c r="N81" s="85"/>
      <c r="O81" s="85"/>
      <c r="P81" s="85"/>
      <c r="Q81" s="85"/>
      <c r="R81" s="341"/>
      <c r="S81" s="342"/>
      <c r="T81" s="343"/>
      <c r="U81" s="72" t="str">
        <f t="shared" si="14"/>
        <v/>
      </c>
      <c r="V81" s="72" t="str">
        <f t="shared" si="14"/>
        <v/>
      </c>
      <c r="W81" s="72" t="str">
        <f t="shared" si="14"/>
        <v/>
      </c>
      <c r="X81" s="72" t="str">
        <f t="shared" si="14"/>
        <v/>
      </c>
      <c r="Y81" s="72" t="str">
        <f t="shared" si="14"/>
        <v/>
      </c>
      <c r="Z81" s="72" t="str">
        <f t="shared" si="15"/>
        <v/>
      </c>
      <c r="AA81" s="72">
        <f t="shared" si="16"/>
        <v>0</v>
      </c>
    </row>
    <row r="82" spans="1:27" ht="57" customHeight="1" x14ac:dyDescent="0.25">
      <c r="A82" s="105"/>
      <c r="B82" s="95">
        <v>3</v>
      </c>
      <c r="C82" s="86" t="s">
        <v>20</v>
      </c>
      <c r="D82" s="340" t="s">
        <v>116</v>
      </c>
      <c r="E82" s="340"/>
      <c r="F82" s="340"/>
      <c r="G82" s="340"/>
      <c r="H82" s="340"/>
      <c r="I82" s="170"/>
      <c r="J82" s="170"/>
      <c r="K82" s="169"/>
      <c r="L82" s="176">
        <v>3</v>
      </c>
      <c r="M82" s="85"/>
      <c r="N82" s="85"/>
      <c r="O82" s="85"/>
      <c r="P82" s="85"/>
      <c r="Q82" s="85"/>
      <c r="R82" s="341"/>
      <c r="S82" s="342"/>
      <c r="T82" s="343"/>
      <c r="U82" s="72" t="str">
        <f t="shared" si="14"/>
        <v/>
      </c>
      <c r="V82" s="72" t="str">
        <f t="shared" si="14"/>
        <v/>
      </c>
      <c r="W82" s="72" t="str">
        <f t="shared" si="14"/>
        <v/>
      </c>
      <c r="X82" s="72" t="str">
        <f t="shared" si="14"/>
        <v/>
      </c>
      <c r="Y82" s="72" t="str">
        <f t="shared" si="14"/>
        <v/>
      </c>
      <c r="Z82" s="72" t="str">
        <f t="shared" si="15"/>
        <v/>
      </c>
      <c r="AA82" s="72">
        <f t="shared" si="16"/>
        <v>0</v>
      </c>
    </row>
    <row r="83" spans="1:27" ht="44.45" customHeight="1" x14ac:dyDescent="0.25">
      <c r="A83" s="105"/>
      <c r="B83" s="95">
        <v>4</v>
      </c>
      <c r="C83" s="86" t="s">
        <v>117</v>
      </c>
      <c r="D83" s="340" t="s">
        <v>118</v>
      </c>
      <c r="E83" s="340"/>
      <c r="F83" s="340"/>
      <c r="G83" s="340"/>
      <c r="H83" s="340"/>
      <c r="I83" s="169"/>
      <c r="J83" s="86"/>
      <c r="K83" s="86"/>
      <c r="L83" s="176">
        <v>3</v>
      </c>
      <c r="M83" s="85"/>
      <c r="N83" s="85"/>
      <c r="O83" s="85"/>
      <c r="P83" s="85"/>
      <c r="Q83" s="85"/>
      <c r="R83" s="341"/>
      <c r="S83" s="342"/>
      <c r="T83" s="343"/>
      <c r="U83" s="72" t="str">
        <f t="shared" si="14"/>
        <v/>
      </c>
      <c r="V83" s="72" t="str">
        <f t="shared" si="14"/>
        <v/>
      </c>
      <c r="W83" s="72" t="str">
        <f t="shared" si="14"/>
        <v/>
      </c>
      <c r="X83" s="72" t="str">
        <f t="shared" si="14"/>
        <v/>
      </c>
      <c r="Y83" s="72" t="str">
        <f t="shared" si="14"/>
        <v/>
      </c>
      <c r="Z83" s="72" t="str">
        <f t="shared" si="15"/>
        <v/>
      </c>
      <c r="AA83" s="72">
        <f t="shared" si="16"/>
        <v>0</v>
      </c>
    </row>
    <row r="84" spans="1:27" ht="67.150000000000006" customHeight="1" x14ac:dyDescent="0.25">
      <c r="A84" s="105"/>
      <c r="B84" s="95">
        <v>5</v>
      </c>
      <c r="C84" s="86" t="s">
        <v>202</v>
      </c>
      <c r="D84" s="340" t="s">
        <v>205</v>
      </c>
      <c r="E84" s="340"/>
      <c r="F84" s="340"/>
      <c r="G84" s="340"/>
      <c r="H84" s="340"/>
      <c r="I84" s="169"/>
      <c r="J84" s="86"/>
      <c r="K84" s="86"/>
      <c r="L84" s="176">
        <v>3</v>
      </c>
      <c r="M84" s="85"/>
      <c r="N84" s="85"/>
      <c r="O84" s="85"/>
      <c r="P84" s="85"/>
      <c r="Q84" s="85"/>
      <c r="R84" s="341"/>
      <c r="S84" s="342"/>
      <c r="T84" s="343"/>
      <c r="U84" s="72" t="str">
        <f t="shared" si="14"/>
        <v/>
      </c>
      <c r="V84" s="72" t="str">
        <f t="shared" si="14"/>
        <v/>
      </c>
      <c r="W84" s="72" t="str">
        <f t="shared" si="14"/>
        <v/>
      </c>
      <c r="X84" s="72" t="str">
        <f t="shared" si="14"/>
        <v/>
      </c>
      <c r="Y84" s="72" t="str">
        <f t="shared" si="14"/>
        <v/>
      </c>
      <c r="Z84" s="72" t="str">
        <f t="shared" si="15"/>
        <v/>
      </c>
      <c r="AA84" s="72">
        <f t="shared" si="16"/>
        <v>0</v>
      </c>
    </row>
    <row r="85" spans="1:27" ht="39" customHeight="1" x14ac:dyDescent="0.25">
      <c r="A85" s="105"/>
      <c r="B85" s="95">
        <v>6</v>
      </c>
      <c r="C85" s="86" t="s">
        <v>213</v>
      </c>
      <c r="D85" s="340" t="s">
        <v>216</v>
      </c>
      <c r="E85" s="340"/>
      <c r="F85" s="340"/>
      <c r="G85" s="340"/>
      <c r="H85" s="340"/>
      <c r="I85" s="169"/>
      <c r="J85" s="86"/>
      <c r="K85" s="86"/>
      <c r="L85" s="176">
        <v>3</v>
      </c>
      <c r="M85" s="85"/>
      <c r="N85" s="85"/>
      <c r="O85" s="85"/>
      <c r="P85" s="85"/>
      <c r="Q85" s="85"/>
      <c r="R85" s="341"/>
      <c r="S85" s="342"/>
      <c r="T85" s="343"/>
      <c r="U85" s="72" t="str">
        <f t="shared" si="14"/>
        <v/>
      </c>
      <c r="V85" s="72" t="str">
        <f t="shared" si="14"/>
        <v/>
      </c>
      <c r="W85" s="72" t="str">
        <f t="shared" si="14"/>
        <v/>
      </c>
      <c r="X85" s="72" t="str">
        <f t="shared" si="14"/>
        <v/>
      </c>
      <c r="Y85" s="72" t="str">
        <f t="shared" si="14"/>
        <v/>
      </c>
      <c r="Z85" s="72" t="str">
        <f t="shared" si="15"/>
        <v/>
      </c>
      <c r="AA85" s="72">
        <f t="shared" si="16"/>
        <v>0</v>
      </c>
    </row>
    <row r="86" spans="1:27" ht="37.9" customHeight="1" x14ac:dyDescent="0.25">
      <c r="A86" s="105"/>
      <c r="B86" s="95">
        <v>7</v>
      </c>
      <c r="C86" s="86" t="s">
        <v>215</v>
      </c>
      <c r="D86" s="340" t="s">
        <v>214</v>
      </c>
      <c r="E86" s="340"/>
      <c r="F86" s="340"/>
      <c r="G86" s="340"/>
      <c r="H86" s="340"/>
      <c r="I86" s="169"/>
      <c r="J86" s="86"/>
      <c r="K86" s="86"/>
      <c r="L86" s="176">
        <v>3</v>
      </c>
      <c r="M86" s="85"/>
      <c r="N86" s="85"/>
      <c r="O86" s="85"/>
      <c r="P86" s="85"/>
      <c r="Q86" s="85"/>
      <c r="R86" s="341"/>
      <c r="S86" s="342"/>
      <c r="T86" s="343"/>
      <c r="U86" s="72" t="str">
        <f t="shared" si="14"/>
        <v/>
      </c>
      <c r="V86" s="72" t="str">
        <f t="shared" si="14"/>
        <v/>
      </c>
      <c r="W86" s="72" t="str">
        <f t="shared" si="14"/>
        <v/>
      </c>
      <c r="X86" s="72" t="str">
        <f t="shared" si="14"/>
        <v/>
      </c>
      <c r="Y86" s="72" t="str">
        <f t="shared" si="14"/>
        <v/>
      </c>
      <c r="Z86" s="72" t="str">
        <f t="shared" si="15"/>
        <v/>
      </c>
      <c r="AA86" s="72">
        <f t="shared" si="16"/>
        <v>0</v>
      </c>
    </row>
    <row r="87" spans="1:27" ht="45" customHeight="1" x14ac:dyDescent="0.25">
      <c r="A87" s="105"/>
      <c r="B87" s="95">
        <v>8</v>
      </c>
      <c r="C87" s="86" t="s">
        <v>88</v>
      </c>
      <c r="D87" s="340" t="s">
        <v>206</v>
      </c>
      <c r="E87" s="340"/>
      <c r="F87" s="340"/>
      <c r="G87" s="340"/>
      <c r="H87" s="340"/>
      <c r="I87" s="169"/>
      <c r="J87" s="86"/>
      <c r="K87" s="86"/>
      <c r="L87" s="176">
        <v>3</v>
      </c>
      <c r="M87" s="85"/>
      <c r="N87" s="85"/>
      <c r="O87" s="85"/>
      <c r="P87" s="85"/>
      <c r="Q87" s="85"/>
      <c r="R87" s="341"/>
      <c r="S87" s="342"/>
      <c r="T87" s="343"/>
      <c r="U87" s="72" t="str">
        <f t="shared" si="14"/>
        <v/>
      </c>
      <c r="V87" s="72" t="str">
        <f t="shared" si="14"/>
        <v/>
      </c>
      <c r="W87" s="72" t="str">
        <f t="shared" si="14"/>
        <v/>
      </c>
      <c r="X87" s="72" t="str">
        <f t="shared" si="14"/>
        <v/>
      </c>
      <c r="Y87" s="72" t="str">
        <f t="shared" si="14"/>
        <v/>
      </c>
      <c r="Z87" s="72" t="str">
        <f t="shared" si="15"/>
        <v/>
      </c>
      <c r="AA87" s="72">
        <f t="shared" si="16"/>
        <v>0</v>
      </c>
    </row>
    <row r="88" spans="1:27" ht="43.15" customHeight="1" x14ac:dyDescent="0.25">
      <c r="A88" s="105"/>
      <c r="B88" s="95">
        <v>9</v>
      </c>
      <c r="C88" s="86" t="s">
        <v>203</v>
      </c>
      <c r="D88" s="340" t="s">
        <v>207</v>
      </c>
      <c r="E88" s="340"/>
      <c r="F88" s="340"/>
      <c r="G88" s="340"/>
      <c r="H88" s="340"/>
      <c r="I88" s="169"/>
      <c r="J88" s="86"/>
      <c r="K88" s="86"/>
      <c r="L88" s="176">
        <v>3</v>
      </c>
      <c r="M88" s="85"/>
      <c r="N88" s="85"/>
      <c r="O88" s="85"/>
      <c r="P88" s="85"/>
      <c r="Q88" s="85"/>
      <c r="R88" s="341"/>
      <c r="S88" s="342"/>
      <c r="T88" s="343"/>
      <c r="U88" s="72" t="str">
        <f t="shared" si="14"/>
        <v/>
      </c>
      <c r="V88" s="72" t="str">
        <f t="shared" si="14"/>
        <v/>
      </c>
      <c r="W88" s="72" t="str">
        <f t="shared" si="14"/>
        <v/>
      </c>
      <c r="X88" s="72" t="str">
        <f t="shared" si="14"/>
        <v/>
      </c>
      <c r="Y88" s="72" t="str">
        <f t="shared" si="14"/>
        <v/>
      </c>
      <c r="Z88" s="72" t="str">
        <f t="shared" si="15"/>
        <v/>
      </c>
      <c r="AA88" s="72">
        <f t="shared" si="16"/>
        <v>0</v>
      </c>
    </row>
    <row r="89" spans="1:27" ht="37.15" customHeight="1" x14ac:dyDescent="0.25">
      <c r="A89" s="105"/>
      <c r="B89" s="95">
        <v>10</v>
      </c>
      <c r="C89" s="86" t="s">
        <v>204</v>
      </c>
      <c r="D89" s="340" t="s">
        <v>208</v>
      </c>
      <c r="E89" s="340"/>
      <c r="F89" s="340"/>
      <c r="G89" s="340"/>
      <c r="H89" s="340"/>
      <c r="I89" s="169"/>
      <c r="J89" s="86"/>
      <c r="K89" s="86"/>
      <c r="L89" s="176">
        <v>3</v>
      </c>
      <c r="M89" s="85"/>
      <c r="N89" s="85"/>
      <c r="O89" s="85"/>
      <c r="P89" s="85"/>
      <c r="Q89" s="85"/>
      <c r="R89" s="341"/>
      <c r="S89" s="342"/>
      <c r="T89" s="343"/>
      <c r="U89" s="72" t="str">
        <f t="shared" si="14"/>
        <v/>
      </c>
      <c r="V89" s="72" t="str">
        <f t="shared" si="14"/>
        <v/>
      </c>
      <c r="W89" s="72" t="str">
        <f t="shared" si="14"/>
        <v/>
      </c>
      <c r="X89" s="72" t="str">
        <f t="shared" si="14"/>
        <v/>
      </c>
      <c r="Y89" s="72" t="str">
        <f t="shared" si="14"/>
        <v/>
      </c>
      <c r="Z89" s="72" t="str">
        <f t="shared" si="15"/>
        <v/>
      </c>
      <c r="AA89" s="72">
        <f t="shared" si="16"/>
        <v>0</v>
      </c>
    </row>
    <row r="90" spans="1:27" ht="22.9" customHeight="1" x14ac:dyDescent="0.25">
      <c r="A90" s="105"/>
      <c r="B90" s="344" t="s">
        <v>187</v>
      </c>
      <c r="C90" s="345"/>
      <c r="D90" s="345"/>
      <c r="E90" s="345"/>
      <c r="F90" s="345"/>
      <c r="G90" s="345"/>
      <c r="H90" s="345"/>
      <c r="I90" s="345"/>
      <c r="J90" s="345"/>
      <c r="K90" s="346"/>
      <c r="L90" s="93">
        <f>SUM(L80:L89)</f>
        <v>30</v>
      </c>
      <c r="M90" s="347" t="str">
        <f>IF(L90=A77,"pesatura corretta","pesatura non corretta")</f>
        <v>pesatura corretta</v>
      </c>
      <c r="N90" s="347"/>
      <c r="O90" s="347"/>
      <c r="P90" s="347"/>
      <c r="Q90" s="347"/>
      <c r="R90" s="347"/>
      <c r="S90" s="347"/>
      <c r="T90" s="347"/>
      <c r="AA90" s="72">
        <f>SUM(AA80:AA89)</f>
        <v>0</v>
      </c>
    </row>
    <row r="91" spans="1:27" s="91" customFormat="1" ht="32.450000000000003" hidden="1" customHeight="1" x14ac:dyDescent="0.4">
      <c r="A91" s="108"/>
      <c r="B91" s="348" t="s">
        <v>147</v>
      </c>
      <c r="C91" s="349"/>
      <c r="D91" s="349"/>
      <c r="E91" s="349"/>
      <c r="F91" s="349"/>
      <c r="G91" s="349"/>
      <c r="H91" s="349"/>
      <c r="I91" s="349"/>
      <c r="J91" s="349"/>
      <c r="K91" s="350"/>
      <c r="L91" s="351">
        <f>AA90/100*A77</f>
        <v>0</v>
      </c>
      <c r="M91" s="351"/>
      <c r="N91" s="351"/>
      <c r="O91" s="351"/>
      <c r="P91" s="351"/>
      <c r="Q91" s="351"/>
      <c r="R91" s="351"/>
      <c r="S91" s="351"/>
      <c r="T91" s="352"/>
    </row>
    <row r="92" spans="1:27" s="91" customFormat="1" ht="32.450000000000003" hidden="1" customHeight="1" x14ac:dyDescent="0.4">
      <c r="A92" s="109"/>
      <c r="B92" s="348" t="s">
        <v>148</v>
      </c>
      <c r="C92" s="349"/>
      <c r="D92" s="349"/>
      <c r="E92" s="349"/>
      <c r="F92" s="349"/>
      <c r="G92" s="349"/>
      <c r="H92" s="349"/>
      <c r="I92" s="349"/>
      <c r="J92" s="349"/>
      <c r="K92" s="350"/>
      <c r="L92" s="353">
        <f>AA90/100</f>
        <v>0</v>
      </c>
      <c r="M92" s="353"/>
      <c r="N92" s="353"/>
      <c r="O92" s="353"/>
      <c r="P92" s="353"/>
      <c r="Q92" s="353"/>
      <c r="R92" s="353"/>
      <c r="S92" s="353"/>
      <c r="T92" s="352"/>
    </row>
    <row r="93" spans="1:27" x14ac:dyDescent="0.25">
      <c r="B93" s="336"/>
      <c r="C93" s="337"/>
      <c r="D93" s="337"/>
      <c r="E93" s="337"/>
      <c r="F93" s="337"/>
      <c r="G93" s="337"/>
      <c r="H93" s="337"/>
      <c r="I93" s="337"/>
      <c r="J93" s="337"/>
      <c r="K93" s="337"/>
      <c r="L93" s="337"/>
      <c r="M93" s="337"/>
      <c r="N93" s="337"/>
      <c r="O93" s="337"/>
      <c r="P93" s="337"/>
      <c r="Q93" s="337"/>
      <c r="R93" s="337"/>
      <c r="S93" s="337"/>
      <c r="T93" s="338"/>
    </row>
    <row r="94" spans="1:27" ht="55.9" customHeight="1" x14ac:dyDescent="0.25">
      <c r="A94" s="339" t="s">
        <v>31</v>
      </c>
      <c r="B94" s="339"/>
      <c r="C94" s="339"/>
      <c r="D94" s="339"/>
      <c r="E94" s="339"/>
      <c r="F94" s="339"/>
      <c r="G94" s="339"/>
      <c r="H94" s="339"/>
      <c r="I94" s="339"/>
      <c r="J94" s="339"/>
      <c r="K94" s="339"/>
      <c r="L94" s="339"/>
      <c r="M94" s="339"/>
      <c r="N94" s="339"/>
      <c r="O94" s="339"/>
      <c r="P94" s="339"/>
      <c r="Q94" s="339"/>
      <c r="R94" s="339"/>
      <c r="S94" s="339"/>
      <c r="T94" s="339"/>
    </row>
    <row r="95" spans="1:27" ht="31.9" customHeight="1" x14ac:dyDescent="0.25">
      <c r="A95" s="319" t="s">
        <v>33</v>
      </c>
      <c r="B95" s="319"/>
      <c r="C95" s="319"/>
      <c r="D95" s="319"/>
      <c r="E95" s="319"/>
      <c r="F95" s="319"/>
      <c r="G95" s="319"/>
      <c r="H95" s="319"/>
      <c r="I95" s="319"/>
      <c r="J95" s="319"/>
      <c r="K95" s="319"/>
      <c r="L95" s="110">
        <f>L37</f>
        <v>0</v>
      </c>
      <c r="M95" s="319" t="s">
        <v>165</v>
      </c>
      <c r="N95" s="319"/>
      <c r="O95" s="111">
        <f>A7</f>
        <v>40</v>
      </c>
      <c r="P95" s="319" t="s">
        <v>85</v>
      </c>
      <c r="Q95" s="319"/>
      <c r="R95" s="161"/>
      <c r="S95" s="161"/>
      <c r="T95" s="112">
        <f>L95/O95</f>
        <v>0</v>
      </c>
    </row>
    <row r="96" spans="1:27" ht="31.9" customHeight="1" x14ac:dyDescent="0.25">
      <c r="A96" s="319" t="s">
        <v>34</v>
      </c>
      <c r="B96" s="319"/>
      <c r="C96" s="319"/>
      <c r="D96" s="319"/>
      <c r="E96" s="319"/>
      <c r="F96" s="319"/>
      <c r="G96" s="319"/>
      <c r="H96" s="319"/>
      <c r="I96" s="319"/>
      <c r="J96" s="319"/>
      <c r="K96" s="319"/>
      <c r="L96" s="110">
        <f>L73</f>
        <v>0</v>
      </c>
      <c r="M96" s="319" t="s">
        <v>165</v>
      </c>
      <c r="N96" s="319"/>
      <c r="O96" s="111">
        <f>A42</f>
        <v>30</v>
      </c>
      <c r="P96" s="319" t="s">
        <v>85</v>
      </c>
      <c r="Q96" s="319"/>
      <c r="R96" s="319"/>
      <c r="S96" s="319"/>
      <c r="T96" s="112">
        <f>L96/O96</f>
        <v>0</v>
      </c>
    </row>
    <row r="97" spans="1:20" ht="31.9" customHeight="1" x14ac:dyDescent="0.25">
      <c r="A97" s="319" t="s">
        <v>35</v>
      </c>
      <c r="B97" s="319"/>
      <c r="C97" s="319"/>
      <c r="D97" s="319"/>
      <c r="E97" s="319"/>
      <c r="F97" s="319"/>
      <c r="G97" s="319"/>
      <c r="H97" s="319"/>
      <c r="I97" s="319"/>
      <c r="J97" s="319"/>
      <c r="K97" s="319"/>
      <c r="L97" s="113">
        <f>L91</f>
        <v>0</v>
      </c>
      <c r="M97" s="329" t="s">
        <v>165</v>
      </c>
      <c r="N97" s="330"/>
      <c r="O97" s="114">
        <f>A77</f>
        <v>30</v>
      </c>
      <c r="P97" s="329" t="s">
        <v>85</v>
      </c>
      <c r="Q97" s="331"/>
      <c r="R97" s="331"/>
      <c r="S97" s="330"/>
      <c r="T97" s="115">
        <f>L97/O97</f>
        <v>0</v>
      </c>
    </row>
    <row r="98" spans="1:20" ht="57" customHeight="1" x14ac:dyDescent="0.25">
      <c r="A98" s="332" t="s">
        <v>32</v>
      </c>
      <c r="B98" s="332"/>
      <c r="C98" s="332"/>
      <c r="D98" s="332"/>
      <c r="E98" s="333"/>
      <c r="F98" s="333"/>
      <c r="G98" s="333"/>
      <c r="H98" s="333"/>
      <c r="I98" s="333"/>
      <c r="J98" s="333"/>
      <c r="K98" s="333"/>
      <c r="L98" s="160">
        <f>SUM(L95:L97)</f>
        <v>0</v>
      </c>
      <c r="M98" s="334" t="s">
        <v>149</v>
      </c>
      <c r="N98" s="335"/>
      <c r="O98" s="116" t="s">
        <v>197</v>
      </c>
      <c r="P98" s="334" t="s">
        <v>184</v>
      </c>
      <c r="Q98" s="335"/>
      <c r="R98" s="165" t="s">
        <v>151</v>
      </c>
      <c r="S98" s="165" t="s">
        <v>150</v>
      </c>
      <c r="T98" s="117">
        <f>L98/(O95+O96+O97)</f>
        <v>0</v>
      </c>
    </row>
    <row r="99" spans="1:20" s="162" customFormat="1" ht="75" customHeight="1" x14ac:dyDescent="0.35">
      <c r="A99" s="161"/>
      <c r="B99" s="319" t="s">
        <v>212</v>
      </c>
      <c r="C99" s="319"/>
      <c r="D99" s="183" t="s">
        <v>195</v>
      </c>
      <c r="E99" s="320" t="s">
        <v>199</v>
      </c>
      <c r="F99" s="321"/>
      <c r="G99" s="321"/>
      <c r="H99" s="321"/>
      <c r="I99" s="321"/>
      <c r="J99" s="321"/>
      <c r="K99" s="321"/>
      <c r="L99" s="322"/>
      <c r="M99" s="323" t="s">
        <v>196</v>
      </c>
      <c r="N99" s="324"/>
      <c r="O99" s="163" t="s">
        <v>201</v>
      </c>
      <c r="P99" s="323" t="s">
        <v>198</v>
      </c>
      <c r="Q99" s="324"/>
      <c r="R99" s="325"/>
      <c r="S99" s="326"/>
      <c r="T99" s="164" t="s">
        <v>200</v>
      </c>
    </row>
    <row r="100" spans="1:20" ht="89.45" customHeight="1" x14ac:dyDescent="0.25">
      <c r="B100" s="327" t="s">
        <v>54</v>
      </c>
      <c r="C100" s="327"/>
      <c r="D100" s="327"/>
      <c r="E100" s="327"/>
      <c r="O100" s="327" t="s">
        <v>52</v>
      </c>
      <c r="P100" s="327"/>
      <c r="Q100" s="328"/>
      <c r="R100" s="328"/>
      <c r="S100" s="328"/>
      <c r="T100" s="328"/>
    </row>
    <row r="101" spans="1:20" ht="89.45" customHeight="1" x14ac:dyDescent="0.25">
      <c r="B101" s="317" t="s">
        <v>54</v>
      </c>
      <c r="C101" s="317"/>
      <c r="D101" s="317"/>
      <c r="E101" s="317"/>
      <c r="O101" s="317" t="s">
        <v>53</v>
      </c>
      <c r="P101" s="317"/>
      <c r="Q101" s="318"/>
      <c r="R101" s="318"/>
      <c r="S101" s="318"/>
      <c r="T101" s="318"/>
    </row>
  </sheetData>
  <mergeCells count="116">
    <mergeCell ref="B1:Q1"/>
    <mergeCell ref="B2:R2"/>
    <mergeCell ref="A3:D3"/>
    <mergeCell ref="E3:T3"/>
    <mergeCell ref="A4:D4"/>
    <mergeCell ref="E4:T4"/>
    <mergeCell ref="A5:T5"/>
    <mergeCell ref="A6:L6"/>
    <mergeCell ref="M6:S7"/>
    <mergeCell ref="T6:T9"/>
    <mergeCell ref="A7:L7"/>
    <mergeCell ref="A8:A9"/>
    <mergeCell ref="B8:B9"/>
    <mergeCell ref="F8:H8"/>
    <mergeCell ref="I8:I9"/>
    <mergeCell ref="J8:J9"/>
    <mergeCell ref="A36:D36"/>
    <mergeCell ref="E36:H36"/>
    <mergeCell ref="M36:T36"/>
    <mergeCell ref="A37:K37"/>
    <mergeCell ref="L37:S37"/>
    <mergeCell ref="T37:T38"/>
    <mergeCell ref="A38:K38"/>
    <mergeCell ref="L38:S38"/>
    <mergeCell ref="K8:K9"/>
    <mergeCell ref="L8:L9"/>
    <mergeCell ref="B10:B12"/>
    <mergeCell ref="C10:C12"/>
    <mergeCell ref="B13:B16"/>
    <mergeCell ref="C13:C16"/>
    <mergeCell ref="T10:T12"/>
    <mergeCell ref="T13:T16"/>
    <mergeCell ref="A39:T39"/>
    <mergeCell ref="A40:T40"/>
    <mergeCell ref="A41:L41"/>
    <mergeCell ref="M41:S42"/>
    <mergeCell ref="T41:T44"/>
    <mergeCell ref="A42:L42"/>
    <mergeCell ref="A43:A44"/>
    <mergeCell ref="B43:B44"/>
    <mergeCell ref="F43:H43"/>
    <mergeCell ref="I43:I44"/>
    <mergeCell ref="J43:J44"/>
    <mergeCell ref="K43:K44"/>
    <mergeCell ref="L43:L44"/>
    <mergeCell ref="A72:D72"/>
    <mergeCell ref="M72:T72"/>
    <mergeCell ref="A73:K73"/>
    <mergeCell ref="L73:S73"/>
    <mergeCell ref="T73:T74"/>
    <mergeCell ref="A74:K74"/>
    <mergeCell ref="L74:S74"/>
    <mergeCell ref="D80:H80"/>
    <mergeCell ref="R80:T80"/>
    <mergeCell ref="D81:H81"/>
    <mergeCell ref="R81:T81"/>
    <mergeCell ref="D82:H82"/>
    <mergeCell ref="R82:T82"/>
    <mergeCell ref="A75:T75"/>
    <mergeCell ref="A76:L76"/>
    <mergeCell ref="M76:Q77"/>
    <mergeCell ref="T76:T79"/>
    <mergeCell ref="A77:L77"/>
    <mergeCell ref="B78:B79"/>
    <mergeCell ref="C78:C79"/>
    <mergeCell ref="D78:H79"/>
    <mergeCell ref="L78:L79"/>
    <mergeCell ref="D86:H86"/>
    <mergeCell ref="R86:T86"/>
    <mergeCell ref="D87:H87"/>
    <mergeCell ref="R87:T87"/>
    <mergeCell ref="D88:H88"/>
    <mergeCell ref="R88:T88"/>
    <mergeCell ref="D83:H83"/>
    <mergeCell ref="R83:T83"/>
    <mergeCell ref="D84:H84"/>
    <mergeCell ref="R84:T84"/>
    <mergeCell ref="D85:H85"/>
    <mergeCell ref="R85:T85"/>
    <mergeCell ref="P95:Q95"/>
    <mergeCell ref="A96:K96"/>
    <mergeCell ref="M96:N96"/>
    <mergeCell ref="P96:S96"/>
    <mergeCell ref="D89:H89"/>
    <mergeCell ref="R89:T89"/>
    <mergeCell ref="B90:K90"/>
    <mergeCell ref="M90:T90"/>
    <mergeCell ref="B91:K91"/>
    <mergeCell ref="L91:S91"/>
    <mergeCell ref="T91:T92"/>
    <mergeCell ref="B92:K92"/>
    <mergeCell ref="L92:S92"/>
    <mergeCell ref="E46:E47"/>
    <mergeCell ref="B101:C101"/>
    <mergeCell ref="D101:E101"/>
    <mergeCell ref="O101:P101"/>
    <mergeCell ref="Q101:T101"/>
    <mergeCell ref="B99:C99"/>
    <mergeCell ref="E99:L99"/>
    <mergeCell ref="M99:N99"/>
    <mergeCell ref="P99:Q99"/>
    <mergeCell ref="R99:S99"/>
    <mergeCell ref="B100:C100"/>
    <mergeCell ref="D100:E100"/>
    <mergeCell ref="O100:P100"/>
    <mergeCell ref="Q100:T100"/>
    <mergeCell ref="A97:K97"/>
    <mergeCell ref="M97:N97"/>
    <mergeCell ref="P97:S97"/>
    <mergeCell ref="A98:K98"/>
    <mergeCell ref="M98:N98"/>
    <mergeCell ref="P98:Q98"/>
    <mergeCell ref="B93:T93"/>
    <mergeCell ref="A94:T94"/>
    <mergeCell ref="A95:K95"/>
    <mergeCell ref="M95:N95"/>
  </mergeCells>
  <conditionalFormatting sqref="L36">
    <cfRule type="cellIs" dxfId="13" priority="3" operator="notEqual">
      <formula>$A$7</formula>
    </cfRule>
    <cfRule type="cellIs" dxfId="12" priority="4" operator="equal">
      <formula>$A$7</formula>
    </cfRule>
  </conditionalFormatting>
  <conditionalFormatting sqref="L72 L90">
    <cfRule type="cellIs" dxfId="11" priority="1" operator="notEqual">
      <formula>$A$42</formula>
    </cfRule>
    <cfRule type="cellIs" dxfId="10" priority="2" operator="equal">
      <formula>$A$42</formula>
    </cfRule>
  </conditionalFormatting>
  <pageMargins left="0.7" right="0.7" top="0.75" bottom="0.75" header="0.3" footer="0.3"/>
  <pageSetup paperSize="9" scale="62" fitToHeight="0" orientation="landscape" r:id="rId1"/>
  <rowBreaks count="3" manualBreakCount="3">
    <brk id="38" min="1" max="19" man="1"/>
    <brk id="72" min="1" max="19" man="1"/>
    <brk id="99" min="1"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CF7B-F96D-4A99-8356-69CA283EE0B1}">
  <sheetPr>
    <pageSetUpPr fitToPage="1"/>
  </sheetPr>
  <dimension ref="A1:T72"/>
  <sheetViews>
    <sheetView tabSelected="1" view="pageBreakPreview" topLeftCell="B8" zoomScale="60" zoomScaleNormal="60" workbookViewId="0">
      <selection activeCell="B1" sqref="B1:L1"/>
    </sheetView>
  </sheetViews>
  <sheetFormatPr defaultColWidth="8.85546875" defaultRowHeight="15" x14ac:dyDescent="0.25"/>
  <cols>
    <col min="1" max="1" width="3.85546875" style="120" hidden="1" customWidth="1"/>
    <col min="2" max="2" width="6.28515625" style="120" customWidth="1"/>
    <col min="3" max="4" width="62.7109375" style="144" customWidth="1"/>
    <col min="5" max="5" width="12" style="120" customWidth="1"/>
    <col min="6" max="9" width="22.5703125" style="120" hidden="1" customWidth="1"/>
    <col min="10" max="10" width="24.28515625" style="120" hidden="1" customWidth="1"/>
    <col min="11" max="11" width="21.28515625" style="120" hidden="1" customWidth="1"/>
    <col min="12" max="12" width="54.42578125" style="120" customWidth="1"/>
    <col min="13" max="13" width="24.7109375" style="120" customWidth="1"/>
    <col min="14" max="19" width="8.85546875" style="120" customWidth="1"/>
    <col min="20" max="20" width="12.7109375" style="120" customWidth="1"/>
    <col min="21" max="22" width="8.85546875" style="120" customWidth="1"/>
    <col min="23" max="16384" width="8.85546875" style="120"/>
  </cols>
  <sheetData>
    <row r="1" spans="1:20" ht="49.15" customHeight="1" x14ac:dyDescent="0.25">
      <c r="A1" s="179"/>
      <c r="B1" s="188" t="s">
        <v>121</v>
      </c>
      <c r="C1" s="188"/>
      <c r="D1" s="188"/>
      <c r="E1" s="188"/>
      <c r="F1" s="188"/>
      <c r="G1" s="188"/>
      <c r="H1" s="188"/>
      <c r="I1" s="188"/>
      <c r="J1" s="188"/>
      <c r="K1" s="188"/>
      <c r="L1" s="189"/>
      <c r="M1" s="137" t="s">
        <v>211</v>
      </c>
    </row>
    <row r="2" spans="1:20" ht="41.45" customHeight="1" x14ac:dyDescent="0.25">
      <c r="A2" s="179"/>
      <c r="B2" s="188" t="s">
        <v>246</v>
      </c>
      <c r="C2" s="188"/>
      <c r="D2" s="188"/>
      <c r="E2" s="188"/>
      <c r="F2" s="188"/>
      <c r="G2" s="188"/>
      <c r="H2" s="188"/>
      <c r="I2" s="188"/>
      <c r="J2" s="188"/>
      <c r="K2" s="188"/>
      <c r="L2" s="189"/>
      <c r="M2" s="121">
        <v>2026</v>
      </c>
    </row>
    <row r="3" spans="1:20" ht="31.9" customHeight="1" x14ac:dyDescent="0.25">
      <c r="A3" s="234" t="s">
        <v>161</v>
      </c>
      <c r="B3" s="234"/>
      <c r="C3" s="234"/>
      <c r="D3" s="234"/>
      <c r="E3" s="198" t="s">
        <v>241</v>
      </c>
      <c r="F3" s="198"/>
      <c r="G3" s="198"/>
      <c r="H3" s="198"/>
      <c r="I3" s="198"/>
      <c r="J3" s="198"/>
      <c r="K3" s="198"/>
      <c r="L3" s="198"/>
      <c r="M3" s="198"/>
    </row>
    <row r="4" spans="1:20" ht="31.9" hidden="1" customHeight="1" x14ac:dyDescent="0.25">
      <c r="A4" s="234" t="s">
        <v>162</v>
      </c>
      <c r="B4" s="234"/>
      <c r="C4" s="234"/>
      <c r="D4" s="234"/>
      <c r="E4" s="198" t="s">
        <v>189</v>
      </c>
      <c r="F4" s="198"/>
      <c r="G4" s="198"/>
      <c r="H4" s="198"/>
      <c r="I4" s="198"/>
      <c r="J4" s="198"/>
      <c r="K4" s="198"/>
      <c r="L4" s="198"/>
      <c r="M4" s="198"/>
    </row>
    <row r="5" spans="1:20" ht="50.45" customHeight="1" x14ac:dyDescent="0.25">
      <c r="A5" s="205" t="s">
        <v>9</v>
      </c>
      <c r="B5" s="205"/>
      <c r="C5" s="205"/>
      <c r="D5" s="205"/>
      <c r="E5" s="205"/>
      <c r="F5" s="205"/>
      <c r="G5" s="205"/>
      <c r="H5" s="205"/>
      <c r="I5" s="205"/>
      <c r="J5" s="205"/>
      <c r="K5" s="205"/>
      <c r="L5" s="205"/>
      <c r="M5" s="205"/>
    </row>
    <row r="6" spans="1:20" ht="35.450000000000003" customHeight="1" x14ac:dyDescent="0.25">
      <c r="A6" s="206" t="s">
        <v>134</v>
      </c>
      <c r="B6" s="206"/>
      <c r="C6" s="206"/>
      <c r="D6" s="206"/>
      <c r="E6" s="206"/>
      <c r="F6" s="204" t="s">
        <v>122</v>
      </c>
      <c r="G6" s="204"/>
      <c r="H6" s="204"/>
      <c r="I6" s="204"/>
      <c r="J6" s="204"/>
      <c r="K6" s="204"/>
      <c r="L6" s="204"/>
      <c r="M6" s="204" t="s">
        <v>7</v>
      </c>
    </row>
    <row r="7" spans="1:20" ht="34.15" customHeight="1" x14ac:dyDescent="0.25">
      <c r="A7" s="207">
        <v>40</v>
      </c>
      <c r="B7" s="207"/>
      <c r="C7" s="207"/>
      <c r="D7" s="207"/>
      <c r="E7" s="207"/>
      <c r="F7" s="204"/>
      <c r="G7" s="204"/>
      <c r="H7" s="204"/>
      <c r="I7" s="204"/>
      <c r="J7" s="204"/>
      <c r="K7" s="204"/>
      <c r="L7" s="204"/>
      <c r="M7" s="204"/>
    </row>
    <row r="8" spans="1:20" ht="34.9" customHeight="1" x14ac:dyDescent="0.25">
      <c r="A8" s="192"/>
      <c r="B8" s="192" t="s">
        <v>209</v>
      </c>
      <c r="C8" s="122" t="s">
        <v>123</v>
      </c>
      <c r="D8" s="122" t="s">
        <v>124</v>
      </c>
      <c r="E8" s="197" t="s">
        <v>129</v>
      </c>
      <c r="F8" s="123" t="s">
        <v>163</v>
      </c>
      <c r="G8" s="123" t="s">
        <v>160</v>
      </c>
      <c r="H8" s="123" t="s">
        <v>157</v>
      </c>
      <c r="I8" s="123" t="s">
        <v>186</v>
      </c>
      <c r="J8" s="123" t="s">
        <v>159</v>
      </c>
      <c r="K8" s="229" t="s">
        <v>128</v>
      </c>
      <c r="L8" s="230"/>
      <c r="M8" s="204"/>
    </row>
    <row r="9" spans="1:20" ht="25.9" customHeight="1" x14ac:dyDescent="0.25">
      <c r="A9" s="192"/>
      <c r="B9" s="192"/>
      <c r="C9" s="122" t="s">
        <v>169</v>
      </c>
      <c r="D9" s="122" t="s">
        <v>167</v>
      </c>
      <c r="E9" s="197"/>
      <c r="F9" s="123">
        <v>0</v>
      </c>
      <c r="G9" s="123" t="s">
        <v>180</v>
      </c>
      <c r="H9" s="123" t="s">
        <v>181</v>
      </c>
      <c r="I9" s="123" t="s">
        <v>182</v>
      </c>
      <c r="J9" s="123" t="s">
        <v>183</v>
      </c>
      <c r="K9" s="231"/>
      <c r="L9" s="232"/>
      <c r="M9" s="204"/>
    </row>
    <row r="10" spans="1:20" ht="51" customHeight="1" x14ac:dyDescent="0.25">
      <c r="A10" s="124"/>
      <c r="B10" s="223">
        <v>1</v>
      </c>
      <c r="C10" s="220" t="s">
        <v>238</v>
      </c>
      <c r="D10" s="128" t="s">
        <v>242</v>
      </c>
      <c r="E10" s="184">
        <v>15</v>
      </c>
      <c r="F10" s="125"/>
      <c r="G10" s="125"/>
      <c r="H10" s="125"/>
      <c r="I10" s="125"/>
      <c r="J10" s="125"/>
      <c r="K10" s="210"/>
      <c r="L10" s="211"/>
      <c r="M10" s="126"/>
      <c r="N10" s="120" t="str">
        <f>IF(F10&gt;0,F10,"")</f>
        <v/>
      </c>
      <c r="O10" s="120" t="str">
        <f t="shared" ref="O10" si="0">IF(G10&gt;0,G10,"")</f>
        <v/>
      </c>
      <c r="P10" s="120" t="str">
        <f t="shared" ref="P10" si="1">IF(H10&gt;0,H10,"")</f>
        <v/>
      </c>
      <c r="Q10" s="120" t="str">
        <f t="shared" ref="Q10" si="2">IF(I10&gt;0,I10,"")</f>
        <v/>
      </c>
      <c r="R10" s="120" t="str">
        <f t="shared" ref="R10" si="3">IF(J10&gt;0,J10,"")</f>
        <v/>
      </c>
      <c r="T10" s="127">
        <f t="shared" ref="T10:T22" si="4">SUM(N10:R10)/$A$7*E10</f>
        <v>0</v>
      </c>
    </row>
    <row r="11" spans="1:20" ht="76.900000000000006" customHeight="1" x14ac:dyDescent="0.25">
      <c r="A11" s="124"/>
      <c r="B11" s="224"/>
      <c r="C11" s="221"/>
      <c r="D11" s="128" t="s">
        <v>239</v>
      </c>
      <c r="E11" s="184">
        <v>10</v>
      </c>
      <c r="F11" s="125"/>
      <c r="G11" s="125"/>
      <c r="H11" s="125"/>
      <c r="I11" s="125"/>
      <c r="J11" s="125"/>
      <c r="K11" s="210"/>
      <c r="L11" s="211"/>
      <c r="M11" s="126"/>
      <c r="N11" s="120" t="str">
        <f t="shared" ref="N11:N22" si="5">IF(F11&gt;0,F11,"")</f>
        <v/>
      </c>
      <c r="O11" s="120" t="str">
        <f t="shared" ref="O11:O22" si="6">IF(G11&gt;0,G11,"")</f>
        <v/>
      </c>
      <c r="P11" s="120" t="str">
        <f t="shared" ref="P11:P22" si="7">IF(H11&gt;0,H11,"")</f>
        <v/>
      </c>
      <c r="Q11" s="120" t="str">
        <f t="shared" ref="Q11:Q22" si="8">IF(I11&gt;0,I11,"")</f>
        <v/>
      </c>
      <c r="R11" s="120" t="str">
        <f t="shared" ref="R11:R22" si="9">IF(J11&gt;0,J11,"")</f>
        <v/>
      </c>
      <c r="T11" s="127">
        <f t="shared" si="4"/>
        <v>0</v>
      </c>
    </row>
    <row r="12" spans="1:20" ht="78" customHeight="1" x14ac:dyDescent="0.25">
      <c r="A12" s="124"/>
      <c r="B12" s="225"/>
      <c r="C12" s="222"/>
      <c r="D12" s="128" t="s">
        <v>240</v>
      </c>
      <c r="E12" s="184">
        <v>15</v>
      </c>
      <c r="F12" s="125"/>
      <c r="G12" s="125"/>
      <c r="H12" s="125"/>
      <c r="I12" s="125"/>
      <c r="J12" s="125"/>
      <c r="K12" s="210"/>
      <c r="L12" s="211"/>
      <c r="M12" s="126"/>
      <c r="N12" s="120" t="str">
        <f t="shared" si="5"/>
        <v/>
      </c>
      <c r="O12" s="120" t="str">
        <f t="shared" si="6"/>
        <v/>
      </c>
      <c r="P12" s="120" t="str">
        <f t="shared" si="7"/>
        <v/>
      </c>
      <c r="Q12" s="120" t="str">
        <f t="shared" si="8"/>
        <v/>
      </c>
      <c r="R12" s="120" t="str">
        <f t="shared" si="9"/>
        <v/>
      </c>
      <c r="T12" s="127">
        <f t="shared" si="4"/>
        <v>0</v>
      </c>
    </row>
    <row r="13" spans="1:20" ht="39" hidden="1" customHeight="1" x14ac:dyDescent="0.25">
      <c r="A13" s="124"/>
      <c r="B13" s="129">
        <v>4</v>
      </c>
      <c r="C13" s="128"/>
      <c r="D13" s="128"/>
      <c r="E13" s="125"/>
      <c r="F13" s="125"/>
      <c r="G13" s="125"/>
      <c r="H13" s="125"/>
      <c r="I13" s="125"/>
      <c r="J13" s="125"/>
      <c r="K13" s="210"/>
      <c r="L13" s="211"/>
      <c r="M13" s="126"/>
      <c r="N13" s="120" t="str">
        <f t="shared" si="5"/>
        <v/>
      </c>
      <c r="O13" s="120" t="str">
        <f t="shared" si="6"/>
        <v/>
      </c>
      <c r="P13" s="120" t="str">
        <f t="shared" si="7"/>
        <v/>
      </c>
      <c r="Q13" s="120" t="str">
        <f t="shared" si="8"/>
        <v/>
      </c>
      <c r="R13" s="120" t="str">
        <f t="shared" si="9"/>
        <v/>
      </c>
      <c r="T13" s="127">
        <f t="shared" si="4"/>
        <v>0</v>
      </c>
    </row>
    <row r="14" spans="1:20" hidden="1" x14ac:dyDescent="0.25">
      <c r="A14" s="124"/>
      <c r="B14" s="129"/>
      <c r="C14" s="128"/>
      <c r="D14" s="128"/>
      <c r="E14" s="36"/>
      <c r="F14" s="125"/>
      <c r="G14" s="125"/>
      <c r="H14" s="125"/>
      <c r="I14" s="125"/>
      <c r="J14" s="125"/>
      <c r="K14" s="210"/>
      <c r="L14" s="211"/>
      <c r="M14" s="126"/>
      <c r="N14" s="120" t="str">
        <f t="shared" si="5"/>
        <v/>
      </c>
      <c r="O14" s="120" t="str">
        <f t="shared" si="6"/>
        <v/>
      </c>
      <c r="P14" s="120" t="str">
        <f t="shared" si="7"/>
        <v/>
      </c>
      <c r="Q14" s="120" t="str">
        <f t="shared" si="8"/>
        <v/>
      </c>
      <c r="R14" s="120" t="str">
        <f t="shared" si="9"/>
        <v/>
      </c>
      <c r="T14" s="127">
        <f t="shared" si="4"/>
        <v>0</v>
      </c>
    </row>
    <row r="15" spans="1:20" hidden="1" x14ac:dyDescent="0.25">
      <c r="A15" s="124"/>
      <c r="B15" s="129"/>
      <c r="C15" s="128"/>
      <c r="D15" s="128"/>
      <c r="E15" s="36"/>
      <c r="F15" s="36"/>
      <c r="G15" s="36"/>
      <c r="H15" s="36"/>
      <c r="I15" s="36"/>
      <c r="J15" s="36"/>
      <c r="K15" s="210"/>
      <c r="L15" s="211"/>
      <c r="M15" s="126"/>
      <c r="N15" s="120" t="str">
        <f t="shared" si="5"/>
        <v/>
      </c>
      <c r="O15" s="120" t="str">
        <f t="shared" si="6"/>
        <v/>
      </c>
      <c r="P15" s="120" t="str">
        <f t="shared" si="7"/>
        <v/>
      </c>
      <c r="Q15" s="120" t="str">
        <f t="shared" si="8"/>
        <v/>
      </c>
      <c r="R15" s="120" t="str">
        <f t="shared" si="9"/>
        <v/>
      </c>
      <c r="T15" s="127">
        <f t="shared" si="4"/>
        <v>0</v>
      </c>
    </row>
    <row r="16" spans="1:20" hidden="1" x14ac:dyDescent="0.25">
      <c r="A16" s="124"/>
      <c r="B16" s="129"/>
      <c r="C16" s="128"/>
      <c r="D16" s="128"/>
      <c r="E16" s="36"/>
      <c r="F16" s="36"/>
      <c r="G16" s="36"/>
      <c r="H16" s="36"/>
      <c r="I16" s="36"/>
      <c r="J16" s="36"/>
      <c r="K16" s="210"/>
      <c r="L16" s="211"/>
      <c r="M16" s="126"/>
      <c r="N16" s="120" t="str">
        <f t="shared" si="5"/>
        <v/>
      </c>
      <c r="O16" s="120" t="str">
        <f t="shared" si="6"/>
        <v/>
      </c>
      <c r="P16" s="120" t="str">
        <f t="shared" si="7"/>
        <v/>
      </c>
      <c r="Q16" s="120" t="str">
        <f t="shared" si="8"/>
        <v/>
      </c>
      <c r="R16" s="120" t="str">
        <f t="shared" si="9"/>
        <v/>
      </c>
      <c r="T16" s="127">
        <f t="shared" si="4"/>
        <v>0</v>
      </c>
    </row>
    <row r="17" spans="1:20" hidden="1" x14ac:dyDescent="0.25">
      <c r="A17" s="124"/>
      <c r="B17" s="129"/>
      <c r="C17" s="128"/>
      <c r="D17" s="128"/>
      <c r="E17" s="36"/>
      <c r="F17" s="36"/>
      <c r="G17" s="36"/>
      <c r="H17" s="36"/>
      <c r="I17" s="36"/>
      <c r="J17" s="36"/>
      <c r="K17" s="210"/>
      <c r="L17" s="211"/>
      <c r="M17" s="126"/>
      <c r="N17" s="120" t="str">
        <f t="shared" si="5"/>
        <v/>
      </c>
      <c r="O17" s="120" t="str">
        <f t="shared" si="6"/>
        <v/>
      </c>
      <c r="P17" s="120" t="str">
        <f t="shared" si="7"/>
        <v/>
      </c>
      <c r="Q17" s="120" t="str">
        <f t="shared" si="8"/>
        <v/>
      </c>
      <c r="R17" s="120" t="str">
        <f t="shared" si="9"/>
        <v/>
      </c>
      <c r="T17" s="127">
        <f t="shared" si="4"/>
        <v>0</v>
      </c>
    </row>
    <row r="18" spans="1:20" hidden="1" x14ac:dyDescent="0.25">
      <c r="A18" s="124"/>
      <c r="B18" s="129"/>
      <c r="C18" s="128"/>
      <c r="D18" s="128"/>
      <c r="E18" s="36"/>
      <c r="F18" s="36"/>
      <c r="G18" s="36"/>
      <c r="H18" s="36"/>
      <c r="I18" s="36"/>
      <c r="J18" s="36"/>
      <c r="K18" s="210"/>
      <c r="L18" s="211"/>
      <c r="M18" s="126"/>
      <c r="N18" s="120" t="str">
        <f t="shared" si="5"/>
        <v/>
      </c>
      <c r="O18" s="120" t="str">
        <f t="shared" si="6"/>
        <v/>
      </c>
      <c r="P18" s="120" t="str">
        <f t="shared" si="7"/>
        <v/>
      </c>
      <c r="Q18" s="120" t="str">
        <f t="shared" si="8"/>
        <v/>
      </c>
      <c r="R18" s="120" t="str">
        <f t="shared" si="9"/>
        <v/>
      </c>
      <c r="T18" s="127">
        <f t="shared" si="4"/>
        <v>0</v>
      </c>
    </row>
    <row r="19" spans="1:20" hidden="1" x14ac:dyDescent="0.25">
      <c r="A19" s="124"/>
      <c r="B19" s="129"/>
      <c r="C19" s="128"/>
      <c r="D19" s="128"/>
      <c r="E19" s="36"/>
      <c r="F19" s="36"/>
      <c r="G19" s="36"/>
      <c r="H19" s="36"/>
      <c r="I19" s="36"/>
      <c r="J19" s="36"/>
      <c r="K19" s="210"/>
      <c r="L19" s="211"/>
      <c r="M19" s="126"/>
      <c r="N19" s="120" t="str">
        <f t="shared" si="5"/>
        <v/>
      </c>
      <c r="O19" s="120" t="str">
        <f t="shared" si="6"/>
        <v/>
      </c>
      <c r="P19" s="120" t="str">
        <f t="shared" si="7"/>
        <v/>
      </c>
      <c r="Q19" s="120" t="str">
        <f t="shared" si="8"/>
        <v/>
      </c>
      <c r="R19" s="120" t="str">
        <f t="shared" si="9"/>
        <v/>
      </c>
      <c r="T19" s="127">
        <f t="shared" si="4"/>
        <v>0</v>
      </c>
    </row>
    <row r="20" spans="1:20" hidden="1" x14ac:dyDescent="0.25">
      <c r="A20" s="124"/>
      <c r="B20" s="129"/>
      <c r="C20" s="128"/>
      <c r="D20" s="128"/>
      <c r="E20" s="36"/>
      <c r="F20" s="36"/>
      <c r="G20" s="36"/>
      <c r="H20" s="36"/>
      <c r="I20" s="36"/>
      <c r="J20" s="36"/>
      <c r="K20" s="210"/>
      <c r="L20" s="211"/>
      <c r="M20" s="126"/>
      <c r="N20" s="120" t="str">
        <f t="shared" si="5"/>
        <v/>
      </c>
      <c r="O20" s="120" t="str">
        <f t="shared" si="6"/>
        <v/>
      </c>
      <c r="P20" s="120" t="str">
        <f t="shared" si="7"/>
        <v/>
      </c>
      <c r="Q20" s="120" t="str">
        <f t="shared" si="8"/>
        <v/>
      </c>
      <c r="R20" s="120" t="str">
        <f t="shared" si="9"/>
        <v/>
      </c>
      <c r="T20" s="127">
        <f t="shared" si="4"/>
        <v>0</v>
      </c>
    </row>
    <row r="21" spans="1:20" hidden="1" x14ac:dyDescent="0.25">
      <c r="A21" s="124"/>
      <c r="B21" s="129"/>
      <c r="C21" s="128"/>
      <c r="D21" s="128"/>
      <c r="E21" s="36"/>
      <c r="F21" s="36"/>
      <c r="G21" s="36"/>
      <c r="H21" s="36"/>
      <c r="I21" s="36"/>
      <c r="J21" s="36"/>
      <c r="K21" s="210"/>
      <c r="L21" s="211"/>
      <c r="M21" s="126"/>
      <c r="N21" s="120" t="str">
        <f t="shared" si="5"/>
        <v/>
      </c>
      <c r="O21" s="120" t="str">
        <f t="shared" si="6"/>
        <v/>
      </c>
      <c r="P21" s="120" t="str">
        <f t="shared" si="7"/>
        <v/>
      </c>
      <c r="Q21" s="120" t="str">
        <f t="shared" si="8"/>
        <v/>
      </c>
      <c r="R21" s="120" t="str">
        <f t="shared" si="9"/>
        <v/>
      </c>
      <c r="T21" s="127">
        <f t="shared" si="4"/>
        <v>0</v>
      </c>
    </row>
    <row r="22" spans="1:20" hidden="1" x14ac:dyDescent="0.25">
      <c r="A22" s="124"/>
      <c r="B22" s="129"/>
      <c r="C22" s="128"/>
      <c r="D22" s="128"/>
      <c r="E22" s="36"/>
      <c r="F22" s="36"/>
      <c r="G22" s="36"/>
      <c r="H22" s="36"/>
      <c r="I22" s="36"/>
      <c r="J22" s="36"/>
      <c r="K22" s="210"/>
      <c r="L22" s="211"/>
      <c r="M22" s="126"/>
      <c r="N22" s="120" t="str">
        <f t="shared" si="5"/>
        <v/>
      </c>
      <c r="O22" s="120" t="str">
        <f t="shared" si="6"/>
        <v/>
      </c>
      <c r="P22" s="120" t="str">
        <f t="shared" si="7"/>
        <v/>
      </c>
      <c r="Q22" s="120" t="str">
        <f t="shared" si="8"/>
        <v/>
      </c>
      <c r="R22" s="120" t="str">
        <f t="shared" si="9"/>
        <v/>
      </c>
      <c r="T22" s="127">
        <f t="shared" si="4"/>
        <v>0</v>
      </c>
    </row>
    <row r="23" spans="1:20" ht="18" customHeight="1" x14ac:dyDescent="0.25">
      <c r="A23" s="217" t="s">
        <v>190</v>
      </c>
      <c r="B23" s="217"/>
      <c r="C23" s="217"/>
      <c r="D23" s="217"/>
      <c r="E23" s="125">
        <f>SUM(E10:E22)</f>
        <v>40</v>
      </c>
      <c r="F23" s="201" t="str">
        <f>IF(E23=A7,"pesatura corretta","pesatura non corretta")</f>
        <v>pesatura corretta</v>
      </c>
      <c r="G23" s="202"/>
      <c r="H23" s="202"/>
      <c r="I23" s="202"/>
      <c r="J23" s="202"/>
      <c r="K23" s="202"/>
      <c r="L23" s="202"/>
      <c r="M23" s="203"/>
    </row>
    <row r="24" spans="1:20" s="130" customFormat="1" ht="40.15" hidden="1" customHeight="1" x14ac:dyDescent="0.4">
      <c r="A24" s="204" t="s">
        <v>143</v>
      </c>
      <c r="B24" s="204"/>
      <c r="C24" s="204"/>
      <c r="D24" s="204"/>
      <c r="E24" s="235">
        <f>T24/100*A7</f>
        <v>0</v>
      </c>
      <c r="F24" s="235"/>
      <c r="G24" s="235"/>
      <c r="H24" s="235"/>
      <c r="I24" s="235"/>
      <c r="J24" s="235"/>
      <c r="K24" s="235"/>
      <c r="L24" s="235"/>
      <c r="M24" s="212"/>
      <c r="N24" s="130" t="str">
        <f t="shared" ref="N24:N25" si="10">IF(G24="x",20,"")</f>
        <v/>
      </c>
      <c r="O24" s="130" t="str">
        <f t="shared" ref="O24:O25" si="11">IF(H24="x",40,"")</f>
        <v/>
      </c>
      <c r="P24" s="130" t="str">
        <f t="shared" ref="P24:P25" si="12">IF(I24="x",60,"")</f>
        <v/>
      </c>
      <c r="Q24" s="130" t="str">
        <f t="shared" ref="Q24:Q25" si="13">IF(J24="x",75,"")</f>
        <v/>
      </c>
      <c r="R24" s="130" t="str">
        <f t="shared" ref="R24:R25" si="14">IF(K24="x",85,"")</f>
        <v/>
      </c>
      <c r="S24" s="130" t="str">
        <f t="shared" ref="S24:S25" si="15">IF(L24="x",100,"")</f>
        <v/>
      </c>
      <c r="T24" s="130">
        <f>SUM(T10:T17)</f>
        <v>0</v>
      </c>
    </row>
    <row r="25" spans="1:20" s="130" customFormat="1" ht="43.15" hidden="1" customHeight="1" x14ac:dyDescent="0.4">
      <c r="A25" s="204" t="s">
        <v>144</v>
      </c>
      <c r="B25" s="204"/>
      <c r="C25" s="204"/>
      <c r="D25" s="204"/>
      <c r="E25" s="236">
        <f>T24/100</f>
        <v>0</v>
      </c>
      <c r="F25" s="236"/>
      <c r="G25" s="236"/>
      <c r="H25" s="236"/>
      <c r="I25" s="236"/>
      <c r="J25" s="236"/>
      <c r="K25" s="236"/>
      <c r="L25" s="236"/>
      <c r="M25" s="212"/>
      <c r="N25" s="130" t="str">
        <f t="shared" si="10"/>
        <v/>
      </c>
      <c r="O25" s="130" t="str">
        <f t="shared" si="11"/>
        <v/>
      </c>
      <c r="P25" s="130" t="str">
        <f t="shared" si="12"/>
        <v/>
      </c>
      <c r="Q25" s="130" t="str">
        <f t="shared" si="13"/>
        <v/>
      </c>
      <c r="R25" s="130" t="str">
        <f t="shared" si="14"/>
        <v/>
      </c>
      <c r="S25" s="130" t="str">
        <f t="shared" si="15"/>
        <v/>
      </c>
    </row>
    <row r="26" spans="1:20" ht="18" customHeight="1" x14ac:dyDescent="0.25">
      <c r="A26" s="208"/>
      <c r="B26" s="208"/>
      <c r="C26" s="208"/>
      <c r="D26" s="208"/>
      <c r="E26" s="208"/>
      <c r="F26" s="208"/>
      <c r="G26" s="208"/>
      <c r="H26" s="208"/>
      <c r="I26" s="208"/>
      <c r="J26" s="208"/>
      <c r="K26" s="208"/>
      <c r="L26" s="208"/>
      <c r="M26" s="209"/>
    </row>
    <row r="27" spans="1:20" ht="41.45" customHeight="1" x14ac:dyDescent="0.25">
      <c r="A27" s="205" t="s">
        <v>10</v>
      </c>
      <c r="B27" s="205"/>
      <c r="C27" s="205"/>
      <c r="D27" s="205"/>
      <c r="E27" s="205"/>
      <c r="F27" s="205"/>
      <c r="G27" s="205"/>
      <c r="H27" s="205"/>
      <c r="I27" s="205"/>
      <c r="J27" s="205"/>
      <c r="K27" s="205"/>
      <c r="L27" s="205"/>
      <c r="M27" s="205"/>
    </row>
    <row r="28" spans="1:20" ht="34.15" customHeight="1" x14ac:dyDescent="0.25">
      <c r="A28" s="206" t="s">
        <v>133</v>
      </c>
      <c r="B28" s="206"/>
      <c r="C28" s="206"/>
      <c r="D28" s="206"/>
      <c r="E28" s="206"/>
      <c r="F28" s="204" t="s">
        <v>34</v>
      </c>
      <c r="G28" s="204"/>
      <c r="H28" s="204"/>
      <c r="I28" s="204"/>
      <c r="J28" s="204"/>
      <c r="K28" s="204"/>
      <c r="L28" s="204"/>
      <c r="M28" s="204" t="s">
        <v>7</v>
      </c>
    </row>
    <row r="29" spans="1:20" ht="36" customHeight="1" x14ac:dyDescent="0.25">
      <c r="A29" s="207">
        <v>30</v>
      </c>
      <c r="B29" s="207"/>
      <c r="C29" s="207"/>
      <c r="D29" s="207"/>
      <c r="E29" s="207"/>
      <c r="F29" s="204"/>
      <c r="G29" s="204"/>
      <c r="H29" s="204"/>
      <c r="I29" s="204"/>
      <c r="J29" s="204"/>
      <c r="K29" s="204"/>
      <c r="L29" s="204"/>
      <c r="M29" s="204"/>
    </row>
    <row r="30" spans="1:20" ht="47.45" customHeight="1" x14ac:dyDescent="0.25">
      <c r="A30" s="192"/>
      <c r="B30" s="192" t="s">
        <v>209</v>
      </c>
      <c r="C30" s="178" t="s">
        <v>168</v>
      </c>
      <c r="D30" s="122" t="s">
        <v>124</v>
      </c>
      <c r="E30" s="197" t="s">
        <v>129</v>
      </c>
      <c r="F30" s="123" t="s">
        <v>163</v>
      </c>
      <c r="G30" s="123" t="s">
        <v>160</v>
      </c>
      <c r="H30" s="123" t="s">
        <v>157</v>
      </c>
      <c r="I30" s="123" t="s">
        <v>185</v>
      </c>
      <c r="J30" s="123" t="s">
        <v>159</v>
      </c>
      <c r="K30" s="229" t="s">
        <v>128</v>
      </c>
      <c r="L30" s="230"/>
      <c r="M30" s="204"/>
    </row>
    <row r="31" spans="1:20" ht="32.450000000000003" customHeight="1" x14ac:dyDescent="0.25">
      <c r="A31" s="192"/>
      <c r="B31" s="192"/>
      <c r="C31" s="178" t="s">
        <v>169</v>
      </c>
      <c r="D31" s="122" t="s">
        <v>167</v>
      </c>
      <c r="E31" s="197"/>
      <c r="F31" s="123">
        <v>0</v>
      </c>
      <c r="G31" s="123" t="s">
        <v>180</v>
      </c>
      <c r="H31" s="123" t="s">
        <v>181</v>
      </c>
      <c r="I31" s="123" t="s">
        <v>182</v>
      </c>
      <c r="J31" s="123" t="s">
        <v>183</v>
      </c>
      <c r="K31" s="231"/>
      <c r="L31" s="232"/>
      <c r="M31" s="204"/>
    </row>
    <row r="32" spans="1:20" ht="29.45" customHeight="1" x14ac:dyDescent="0.25">
      <c r="A32" s="129"/>
      <c r="B32" s="223">
        <v>1</v>
      </c>
      <c r="C32" s="220" t="s">
        <v>282</v>
      </c>
      <c r="D32" s="128" t="s">
        <v>284</v>
      </c>
      <c r="E32" s="125">
        <v>16</v>
      </c>
      <c r="F32" s="125"/>
      <c r="G32" s="125"/>
      <c r="H32" s="125"/>
      <c r="I32" s="125"/>
      <c r="J32" s="125"/>
      <c r="K32" s="210"/>
      <c r="L32" s="211"/>
      <c r="M32" s="126"/>
      <c r="N32" s="120" t="str">
        <f>IF(F32&gt;0,F32,"")</f>
        <v/>
      </c>
      <c r="O32" s="120" t="str">
        <f t="shared" ref="O32:R32" si="16">IF(G32&gt;0,G32,"")</f>
        <v/>
      </c>
      <c r="P32" s="120" t="str">
        <f t="shared" si="16"/>
        <v/>
      </c>
      <c r="Q32" s="120" t="str">
        <f t="shared" si="16"/>
        <v/>
      </c>
      <c r="R32" s="120" t="str">
        <f t="shared" si="16"/>
        <v/>
      </c>
      <c r="T32" s="127">
        <f>SUM(N32:R32)/$A$29*E32</f>
        <v>0</v>
      </c>
    </row>
    <row r="33" spans="1:20" ht="32.450000000000003" customHeight="1" x14ac:dyDescent="0.25">
      <c r="A33" s="124"/>
      <c r="B33" s="225"/>
      <c r="C33" s="222"/>
      <c r="D33" s="128" t="s">
        <v>283</v>
      </c>
      <c r="E33" s="125">
        <v>14</v>
      </c>
      <c r="F33" s="125"/>
      <c r="G33" s="125"/>
      <c r="H33" s="125"/>
      <c r="I33" s="125"/>
      <c r="J33" s="125"/>
      <c r="K33" s="210"/>
      <c r="L33" s="211"/>
      <c r="M33" s="126"/>
      <c r="N33" s="120" t="str">
        <f t="shared" ref="N33:N48" si="17">IF(F33&gt;0,F33,"")</f>
        <v/>
      </c>
      <c r="O33" s="120" t="str">
        <f t="shared" ref="O33:O48" si="18">IF(G33&gt;0,G33,"")</f>
        <v/>
      </c>
      <c r="P33" s="120" t="str">
        <f t="shared" ref="P33:P48" si="19">IF(H33&gt;0,H33,"")</f>
        <v/>
      </c>
      <c r="Q33" s="120" t="str">
        <f t="shared" ref="Q33:Q48" si="20">IF(I33&gt;0,I33,"")</f>
        <v/>
      </c>
      <c r="R33" s="120" t="str">
        <f t="shared" ref="R33:R48" si="21">IF(J33&gt;0,J33,"")</f>
        <v/>
      </c>
      <c r="T33" s="127">
        <f t="shared" ref="T33:T48" si="22">SUM(N33:R33)/$A$29*E33</f>
        <v>0</v>
      </c>
    </row>
    <row r="34" spans="1:20" ht="38.450000000000003" hidden="1" customHeight="1" x14ac:dyDescent="0.25">
      <c r="A34" s="124"/>
      <c r="B34" s="129"/>
      <c r="C34" s="86"/>
      <c r="D34" s="80"/>
      <c r="E34" s="125"/>
      <c r="F34" s="125"/>
      <c r="G34" s="125"/>
      <c r="H34" s="125"/>
      <c r="I34" s="125"/>
      <c r="J34" s="125"/>
      <c r="K34" s="210"/>
      <c r="L34" s="211"/>
      <c r="M34" s="126"/>
      <c r="N34" s="120" t="str">
        <f t="shared" si="17"/>
        <v/>
      </c>
      <c r="O34" s="120" t="str">
        <f t="shared" si="18"/>
        <v/>
      </c>
      <c r="P34" s="120" t="str">
        <f t="shared" si="19"/>
        <v/>
      </c>
      <c r="Q34" s="120" t="str">
        <f t="shared" si="20"/>
        <v/>
      </c>
      <c r="R34" s="120" t="str">
        <f t="shared" si="21"/>
        <v/>
      </c>
      <c r="T34" s="127">
        <f t="shared" si="22"/>
        <v>0</v>
      </c>
    </row>
    <row r="35" spans="1:20" hidden="1" x14ac:dyDescent="0.25">
      <c r="A35" s="124"/>
      <c r="B35" s="129">
        <v>4</v>
      </c>
      <c r="C35" s="128"/>
      <c r="D35" s="128"/>
      <c r="E35" s="125"/>
      <c r="F35" s="125"/>
      <c r="G35" s="125"/>
      <c r="H35" s="125"/>
      <c r="I35" s="125"/>
      <c r="J35" s="125"/>
      <c r="K35" s="210"/>
      <c r="L35" s="211"/>
      <c r="M35" s="126"/>
      <c r="N35" s="120" t="str">
        <f t="shared" si="17"/>
        <v/>
      </c>
      <c r="O35" s="120" t="str">
        <f t="shared" si="18"/>
        <v/>
      </c>
      <c r="P35" s="120" t="str">
        <f t="shared" si="19"/>
        <v/>
      </c>
      <c r="Q35" s="120" t="str">
        <f t="shared" si="20"/>
        <v/>
      </c>
      <c r="R35" s="120" t="str">
        <f t="shared" si="21"/>
        <v/>
      </c>
      <c r="T35" s="127">
        <f t="shared" si="22"/>
        <v>0</v>
      </c>
    </row>
    <row r="36" spans="1:20" hidden="1" x14ac:dyDescent="0.25">
      <c r="A36" s="124"/>
      <c r="B36" s="129"/>
      <c r="C36" s="128"/>
      <c r="D36" s="128"/>
      <c r="E36" s="125"/>
      <c r="F36" s="125"/>
      <c r="G36" s="125"/>
      <c r="H36" s="125"/>
      <c r="I36" s="125"/>
      <c r="J36" s="125"/>
      <c r="K36" s="210"/>
      <c r="L36" s="211"/>
      <c r="M36" s="126"/>
      <c r="N36" s="120" t="str">
        <f t="shared" si="17"/>
        <v/>
      </c>
      <c r="O36" s="120" t="str">
        <f t="shared" si="18"/>
        <v/>
      </c>
      <c r="P36" s="120" t="str">
        <f t="shared" si="19"/>
        <v/>
      </c>
      <c r="Q36" s="120" t="str">
        <f t="shared" si="20"/>
        <v/>
      </c>
      <c r="R36" s="120" t="str">
        <f t="shared" si="21"/>
        <v/>
      </c>
      <c r="T36" s="127">
        <f t="shared" si="22"/>
        <v>0</v>
      </c>
    </row>
    <row r="37" spans="1:20" hidden="1" x14ac:dyDescent="0.25">
      <c r="A37" s="124"/>
      <c r="B37" s="129"/>
      <c r="C37" s="128"/>
      <c r="D37" s="128"/>
      <c r="E37" s="125"/>
      <c r="F37" s="125"/>
      <c r="G37" s="125"/>
      <c r="H37" s="125"/>
      <c r="I37" s="125"/>
      <c r="J37" s="125"/>
      <c r="K37" s="210"/>
      <c r="L37" s="211"/>
      <c r="M37" s="126"/>
      <c r="N37" s="120" t="str">
        <f t="shared" si="17"/>
        <v/>
      </c>
      <c r="O37" s="120" t="str">
        <f t="shared" si="18"/>
        <v/>
      </c>
      <c r="P37" s="120" t="str">
        <f t="shared" si="19"/>
        <v/>
      </c>
      <c r="Q37" s="120" t="str">
        <f t="shared" si="20"/>
        <v/>
      </c>
      <c r="R37" s="120" t="str">
        <f t="shared" si="21"/>
        <v/>
      </c>
      <c r="T37" s="127">
        <f t="shared" si="22"/>
        <v>0</v>
      </c>
    </row>
    <row r="38" spans="1:20" hidden="1" x14ac:dyDescent="0.25">
      <c r="A38" s="124"/>
      <c r="B38" s="129"/>
      <c r="C38" s="128"/>
      <c r="D38" s="128"/>
      <c r="E38" s="125"/>
      <c r="F38" s="36"/>
      <c r="G38" s="36"/>
      <c r="H38" s="36"/>
      <c r="I38" s="36"/>
      <c r="J38" s="36"/>
      <c r="K38" s="36"/>
      <c r="L38" s="36"/>
      <c r="M38" s="126"/>
      <c r="N38" s="120" t="str">
        <f t="shared" si="17"/>
        <v/>
      </c>
      <c r="O38" s="120" t="str">
        <f t="shared" si="18"/>
        <v/>
      </c>
      <c r="P38" s="120" t="str">
        <f t="shared" si="19"/>
        <v/>
      </c>
      <c r="Q38" s="120" t="str">
        <f t="shared" si="20"/>
        <v/>
      </c>
      <c r="R38" s="120" t="str">
        <f t="shared" si="21"/>
        <v/>
      </c>
      <c r="T38" s="127">
        <f t="shared" si="22"/>
        <v>0</v>
      </c>
    </row>
    <row r="39" spans="1:20" hidden="1" x14ac:dyDescent="0.25">
      <c r="A39" s="124"/>
      <c r="B39" s="129"/>
      <c r="C39" s="128"/>
      <c r="D39" s="128"/>
      <c r="E39" s="125"/>
      <c r="F39" s="36"/>
      <c r="G39" s="36"/>
      <c r="H39" s="36"/>
      <c r="I39" s="36"/>
      <c r="J39" s="36"/>
      <c r="K39" s="36"/>
      <c r="L39" s="36"/>
      <c r="M39" s="126"/>
      <c r="N39" s="120" t="str">
        <f t="shared" si="17"/>
        <v/>
      </c>
      <c r="O39" s="120" t="str">
        <f t="shared" si="18"/>
        <v/>
      </c>
      <c r="P39" s="120" t="str">
        <f t="shared" si="19"/>
        <v/>
      </c>
      <c r="Q39" s="120" t="str">
        <f t="shared" si="20"/>
        <v/>
      </c>
      <c r="R39" s="120" t="str">
        <f t="shared" si="21"/>
        <v/>
      </c>
      <c r="T39" s="127">
        <f t="shared" si="22"/>
        <v>0</v>
      </c>
    </row>
    <row r="40" spans="1:20" hidden="1" x14ac:dyDescent="0.25">
      <c r="A40" s="124"/>
      <c r="B40" s="129"/>
      <c r="C40" s="128"/>
      <c r="D40" s="128"/>
      <c r="E40" s="125"/>
      <c r="F40" s="36"/>
      <c r="G40" s="36"/>
      <c r="H40" s="36"/>
      <c r="I40" s="36"/>
      <c r="J40" s="36"/>
      <c r="K40" s="36"/>
      <c r="L40" s="36"/>
      <c r="M40" s="126"/>
      <c r="N40" s="120" t="str">
        <f t="shared" si="17"/>
        <v/>
      </c>
      <c r="O40" s="120" t="str">
        <f t="shared" si="18"/>
        <v/>
      </c>
      <c r="P40" s="120" t="str">
        <f t="shared" si="19"/>
        <v/>
      </c>
      <c r="Q40" s="120" t="str">
        <f t="shared" si="20"/>
        <v/>
      </c>
      <c r="R40" s="120" t="str">
        <f t="shared" si="21"/>
        <v/>
      </c>
      <c r="T40" s="127">
        <f t="shared" si="22"/>
        <v>0</v>
      </c>
    </row>
    <row r="41" spans="1:20" hidden="1" x14ac:dyDescent="0.25">
      <c r="A41" s="124"/>
      <c r="B41" s="129"/>
      <c r="C41" s="128"/>
      <c r="D41" s="128"/>
      <c r="E41" s="125"/>
      <c r="F41" s="36"/>
      <c r="G41" s="36"/>
      <c r="H41" s="36"/>
      <c r="I41" s="36"/>
      <c r="J41" s="36"/>
      <c r="K41" s="36"/>
      <c r="L41" s="36"/>
      <c r="M41" s="126"/>
      <c r="N41" s="120" t="str">
        <f t="shared" si="17"/>
        <v/>
      </c>
      <c r="O41" s="120" t="str">
        <f t="shared" si="18"/>
        <v/>
      </c>
      <c r="P41" s="120" t="str">
        <f t="shared" si="19"/>
        <v/>
      </c>
      <c r="Q41" s="120" t="str">
        <f t="shared" si="20"/>
        <v/>
      </c>
      <c r="R41" s="120" t="str">
        <f t="shared" si="21"/>
        <v/>
      </c>
      <c r="T41" s="127">
        <f t="shared" si="22"/>
        <v>0</v>
      </c>
    </row>
    <row r="42" spans="1:20" hidden="1" x14ac:dyDescent="0.25">
      <c r="A42" s="124"/>
      <c r="B42" s="129"/>
      <c r="C42" s="128"/>
      <c r="D42" s="128"/>
      <c r="E42" s="125"/>
      <c r="F42" s="36"/>
      <c r="G42" s="36"/>
      <c r="H42" s="36"/>
      <c r="I42" s="36"/>
      <c r="J42" s="36"/>
      <c r="K42" s="36"/>
      <c r="L42" s="36"/>
      <c r="M42" s="126"/>
      <c r="N42" s="120" t="str">
        <f t="shared" si="17"/>
        <v/>
      </c>
      <c r="O42" s="120" t="str">
        <f t="shared" si="18"/>
        <v/>
      </c>
      <c r="P42" s="120" t="str">
        <f t="shared" si="19"/>
        <v/>
      </c>
      <c r="Q42" s="120" t="str">
        <f t="shared" si="20"/>
        <v/>
      </c>
      <c r="R42" s="120" t="str">
        <f t="shared" si="21"/>
        <v/>
      </c>
      <c r="T42" s="127">
        <f t="shared" si="22"/>
        <v>0</v>
      </c>
    </row>
    <row r="43" spans="1:20" hidden="1" x14ac:dyDescent="0.25">
      <c r="A43" s="124"/>
      <c r="B43" s="129"/>
      <c r="C43" s="128"/>
      <c r="D43" s="128"/>
      <c r="E43" s="125"/>
      <c r="F43" s="36"/>
      <c r="G43" s="36"/>
      <c r="H43" s="36"/>
      <c r="I43" s="36"/>
      <c r="J43" s="36"/>
      <c r="K43" s="36"/>
      <c r="L43" s="36"/>
      <c r="M43" s="126"/>
      <c r="N43" s="120" t="str">
        <f t="shared" si="17"/>
        <v/>
      </c>
      <c r="O43" s="120" t="str">
        <f t="shared" si="18"/>
        <v/>
      </c>
      <c r="P43" s="120" t="str">
        <f t="shared" si="19"/>
        <v/>
      </c>
      <c r="Q43" s="120" t="str">
        <f t="shared" si="20"/>
        <v/>
      </c>
      <c r="R43" s="120" t="str">
        <f t="shared" si="21"/>
        <v/>
      </c>
      <c r="T43" s="127">
        <f t="shared" si="22"/>
        <v>0</v>
      </c>
    </row>
    <row r="44" spans="1:20" hidden="1" x14ac:dyDescent="0.25">
      <c r="A44" s="124"/>
      <c r="B44" s="129"/>
      <c r="C44" s="128"/>
      <c r="D44" s="128"/>
      <c r="E44" s="125"/>
      <c r="F44" s="36"/>
      <c r="G44" s="36"/>
      <c r="H44" s="36"/>
      <c r="I44" s="36"/>
      <c r="J44" s="36"/>
      <c r="K44" s="36"/>
      <c r="L44" s="36"/>
      <c r="M44" s="126"/>
      <c r="N44" s="120" t="str">
        <f t="shared" si="17"/>
        <v/>
      </c>
      <c r="O44" s="120" t="str">
        <f t="shared" si="18"/>
        <v/>
      </c>
      <c r="P44" s="120" t="str">
        <f t="shared" si="19"/>
        <v/>
      </c>
      <c r="Q44" s="120" t="str">
        <f t="shared" si="20"/>
        <v/>
      </c>
      <c r="R44" s="120" t="str">
        <f t="shared" si="21"/>
        <v/>
      </c>
      <c r="T44" s="127">
        <f t="shared" si="22"/>
        <v>0</v>
      </c>
    </row>
    <row r="45" spans="1:20" hidden="1" x14ac:dyDescent="0.25">
      <c r="A45" s="124"/>
      <c r="B45" s="129"/>
      <c r="C45" s="128"/>
      <c r="D45" s="128"/>
      <c r="E45" s="125"/>
      <c r="F45" s="36"/>
      <c r="G45" s="36"/>
      <c r="H45" s="36"/>
      <c r="I45" s="36"/>
      <c r="J45" s="36"/>
      <c r="K45" s="36"/>
      <c r="L45" s="36"/>
      <c r="M45" s="126"/>
      <c r="N45" s="120" t="str">
        <f t="shared" si="17"/>
        <v/>
      </c>
      <c r="O45" s="120" t="str">
        <f t="shared" si="18"/>
        <v/>
      </c>
      <c r="P45" s="120" t="str">
        <f t="shared" si="19"/>
        <v/>
      </c>
      <c r="Q45" s="120" t="str">
        <f t="shared" si="20"/>
        <v/>
      </c>
      <c r="R45" s="120" t="str">
        <f t="shared" si="21"/>
        <v/>
      </c>
      <c r="T45" s="127">
        <f t="shared" si="22"/>
        <v>0</v>
      </c>
    </row>
    <row r="46" spans="1:20" hidden="1" x14ac:dyDescent="0.25">
      <c r="A46" s="124"/>
      <c r="B46" s="129"/>
      <c r="C46" s="128"/>
      <c r="D46" s="128"/>
      <c r="E46" s="125"/>
      <c r="F46" s="36"/>
      <c r="G46" s="36"/>
      <c r="H46" s="36"/>
      <c r="I46" s="36"/>
      <c r="J46" s="36"/>
      <c r="K46" s="36"/>
      <c r="L46" s="36"/>
      <c r="M46" s="126"/>
      <c r="N46" s="120" t="str">
        <f t="shared" si="17"/>
        <v/>
      </c>
      <c r="O46" s="120" t="str">
        <f t="shared" si="18"/>
        <v/>
      </c>
      <c r="P46" s="120" t="str">
        <f t="shared" si="19"/>
        <v/>
      </c>
      <c r="Q46" s="120" t="str">
        <f t="shared" si="20"/>
        <v/>
      </c>
      <c r="R46" s="120" t="str">
        <f t="shared" si="21"/>
        <v/>
      </c>
      <c r="T46" s="127">
        <f t="shared" si="22"/>
        <v>0</v>
      </c>
    </row>
    <row r="47" spans="1:20" hidden="1" x14ac:dyDescent="0.25">
      <c r="A47" s="124"/>
      <c r="B47" s="129"/>
      <c r="C47" s="128"/>
      <c r="D47" s="128"/>
      <c r="E47" s="125"/>
      <c r="F47" s="36"/>
      <c r="G47" s="36"/>
      <c r="H47" s="36"/>
      <c r="I47" s="36"/>
      <c r="J47" s="36"/>
      <c r="K47" s="36"/>
      <c r="L47" s="36"/>
      <c r="M47" s="126"/>
      <c r="N47" s="120" t="str">
        <f t="shared" si="17"/>
        <v/>
      </c>
      <c r="O47" s="120" t="str">
        <f t="shared" si="18"/>
        <v/>
      </c>
      <c r="P47" s="120" t="str">
        <f t="shared" si="19"/>
        <v/>
      </c>
      <c r="Q47" s="120" t="str">
        <f t="shared" si="20"/>
        <v/>
      </c>
      <c r="R47" s="120" t="str">
        <f t="shared" si="21"/>
        <v/>
      </c>
      <c r="T47" s="127">
        <f t="shared" si="22"/>
        <v>0</v>
      </c>
    </row>
    <row r="48" spans="1:20" hidden="1" x14ac:dyDescent="0.25">
      <c r="A48" s="124"/>
      <c r="B48" s="129"/>
      <c r="C48" s="128"/>
      <c r="D48" s="128"/>
      <c r="E48" s="125"/>
      <c r="F48" s="36"/>
      <c r="G48" s="36"/>
      <c r="H48" s="36"/>
      <c r="I48" s="36"/>
      <c r="J48" s="36"/>
      <c r="K48" s="36"/>
      <c r="L48" s="36"/>
      <c r="M48" s="126"/>
      <c r="N48" s="120" t="str">
        <f t="shared" si="17"/>
        <v/>
      </c>
      <c r="O48" s="120" t="str">
        <f t="shared" si="18"/>
        <v/>
      </c>
      <c r="P48" s="120" t="str">
        <f t="shared" si="19"/>
        <v/>
      </c>
      <c r="Q48" s="120" t="str">
        <f t="shared" si="20"/>
        <v/>
      </c>
      <c r="R48" s="120" t="str">
        <f t="shared" si="21"/>
        <v/>
      </c>
      <c r="T48" s="127">
        <f t="shared" si="22"/>
        <v>0</v>
      </c>
    </row>
    <row r="49" spans="1:20" ht="20.45" customHeight="1" x14ac:dyDescent="0.25">
      <c r="A49" s="217" t="s">
        <v>190</v>
      </c>
      <c r="B49" s="217"/>
      <c r="C49" s="217"/>
      <c r="D49" s="217"/>
      <c r="E49" s="131">
        <f>SUM(E32:E48)</f>
        <v>30</v>
      </c>
      <c r="F49" s="199" t="str">
        <f>IF(E49=A29,"pesatura corretta","pesatura non corretta")</f>
        <v>pesatura corretta</v>
      </c>
      <c r="G49" s="199"/>
      <c r="H49" s="199"/>
      <c r="I49" s="199"/>
      <c r="J49" s="199"/>
      <c r="K49" s="199"/>
      <c r="L49" s="199"/>
      <c r="M49" s="200"/>
    </row>
    <row r="50" spans="1:20" ht="31.15" hidden="1" customHeight="1" x14ac:dyDescent="0.25">
      <c r="A50" s="204" t="s">
        <v>145</v>
      </c>
      <c r="B50" s="204"/>
      <c r="C50" s="204"/>
      <c r="D50" s="204"/>
      <c r="E50" s="244">
        <f>T50/100*A29</f>
        <v>0</v>
      </c>
      <c r="F50" s="244"/>
      <c r="G50" s="244"/>
      <c r="H50" s="244"/>
      <c r="I50" s="244"/>
      <c r="J50" s="244"/>
      <c r="K50" s="244"/>
      <c r="L50" s="244"/>
      <c r="M50" s="233"/>
      <c r="T50" s="120">
        <f>SUM(T32:T48)</f>
        <v>0</v>
      </c>
    </row>
    <row r="51" spans="1:20" ht="36" hidden="1" customHeight="1" x14ac:dyDescent="0.25">
      <c r="A51" s="204" t="s">
        <v>146</v>
      </c>
      <c r="B51" s="204"/>
      <c r="C51" s="204"/>
      <c r="D51" s="204"/>
      <c r="E51" s="245">
        <f>T50/100</f>
        <v>0</v>
      </c>
      <c r="F51" s="245"/>
      <c r="G51" s="245"/>
      <c r="H51" s="245"/>
      <c r="I51" s="245"/>
      <c r="J51" s="245"/>
      <c r="K51" s="245"/>
      <c r="L51" s="245"/>
      <c r="M51" s="233"/>
    </row>
    <row r="52" spans="1:20" ht="45.6" customHeight="1" x14ac:dyDescent="0.25">
      <c r="A52" s="205" t="s">
        <v>12</v>
      </c>
      <c r="B52" s="205"/>
      <c r="C52" s="205"/>
      <c r="D52" s="205"/>
      <c r="E52" s="205"/>
      <c r="F52" s="205"/>
      <c r="G52" s="205"/>
      <c r="H52" s="205"/>
      <c r="I52" s="205"/>
      <c r="J52" s="205"/>
      <c r="K52" s="205"/>
      <c r="L52" s="205"/>
      <c r="M52" s="205"/>
    </row>
    <row r="53" spans="1:20" ht="34.15" customHeight="1" x14ac:dyDescent="0.25">
      <c r="A53" s="206" t="s">
        <v>135</v>
      </c>
      <c r="B53" s="206"/>
      <c r="C53" s="206"/>
      <c r="D53" s="206"/>
      <c r="E53" s="206"/>
      <c r="F53" s="238" t="s">
        <v>136</v>
      </c>
      <c r="G53" s="239"/>
      <c r="H53" s="239"/>
      <c r="I53" s="239"/>
      <c r="J53" s="239"/>
      <c r="K53" s="239"/>
      <c r="L53" s="240"/>
      <c r="M53" s="226"/>
    </row>
    <row r="54" spans="1:20" ht="37.15" customHeight="1" x14ac:dyDescent="0.25">
      <c r="A54" s="246">
        <v>30</v>
      </c>
      <c r="B54" s="246"/>
      <c r="C54" s="246"/>
      <c r="D54" s="246"/>
      <c r="E54" s="246"/>
      <c r="F54" s="241"/>
      <c r="G54" s="242"/>
      <c r="H54" s="242"/>
      <c r="I54" s="242"/>
      <c r="J54" s="242"/>
      <c r="K54" s="242"/>
      <c r="L54" s="243"/>
      <c r="M54" s="227"/>
    </row>
    <row r="55" spans="1:20" ht="75.599999999999994" customHeight="1" x14ac:dyDescent="0.25">
      <c r="A55" s="247"/>
      <c r="B55" s="192" t="s">
        <v>209</v>
      </c>
      <c r="C55" s="193" t="s">
        <v>154</v>
      </c>
      <c r="D55" s="197" t="s">
        <v>171</v>
      </c>
      <c r="E55" s="197" t="s">
        <v>129</v>
      </c>
      <c r="F55" s="123" t="s">
        <v>176</v>
      </c>
      <c r="G55" s="123" t="s">
        <v>138</v>
      </c>
      <c r="H55" s="123" t="s">
        <v>177</v>
      </c>
      <c r="I55" s="123" t="s">
        <v>178</v>
      </c>
      <c r="J55" s="123" t="s">
        <v>179</v>
      </c>
      <c r="K55" s="229" t="s">
        <v>164</v>
      </c>
      <c r="L55" s="230"/>
      <c r="M55" s="227"/>
    </row>
    <row r="56" spans="1:20" ht="24" customHeight="1" x14ac:dyDescent="0.25">
      <c r="A56" s="247"/>
      <c r="B56" s="192"/>
      <c r="C56" s="194"/>
      <c r="D56" s="197"/>
      <c r="E56" s="197"/>
      <c r="F56" s="123">
        <v>0</v>
      </c>
      <c r="G56" s="123" t="s">
        <v>180</v>
      </c>
      <c r="H56" s="123" t="s">
        <v>181</v>
      </c>
      <c r="I56" s="123" t="s">
        <v>182</v>
      </c>
      <c r="J56" s="123" t="s">
        <v>183</v>
      </c>
      <c r="K56" s="231"/>
      <c r="L56" s="232"/>
      <c r="M56" s="228"/>
    </row>
    <row r="57" spans="1:20" ht="130.15" customHeight="1" x14ac:dyDescent="0.25">
      <c r="A57" s="247"/>
      <c r="B57" s="129">
        <v>1</v>
      </c>
      <c r="C57" s="132" t="s">
        <v>105</v>
      </c>
      <c r="D57" s="132" t="s">
        <v>106</v>
      </c>
      <c r="E57" s="133">
        <v>6</v>
      </c>
      <c r="F57" s="133"/>
      <c r="G57" s="133"/>
      <c r="H57" s="133"/>
      <c r="I57" s="133"/>
      <c r="J57" s="133"/>
      <c r="K57" s="215"/>
      <c r="L57" s="216"/>
      <c r="M57" s="134"/>
      <c r="N57" s="120" t="str">
        <f>IF(F57&gt;0,F57,"")</f>
        <v/>
      </c>
      <c r="O57" s="120" t="str">
        <f t="shared" ref="O57" si="23">IF(G57&gt;0,G57,"")</f>
        <v/>
      </c>
      <c r="P57" s="120" t="str">
        <f t="shared" ref="P57" si="24">IF(H57&gt;0,H57,"")</f>
        <v/>
      </c>
      <c r="Q57" s="120" t="str">
        <f t="shared" ref="Q57" si="25">IF(I57&gt;0,I57,"")</f>
        <v/>
      </c>
      <c r="R57" s="120" t="str">
        <f t="shared" ref="R57" si="26">IF(J57&gt;0,J57,"")</f>
        <v/>
      </c>
      <c r="T57" s="127">
        <f>SUM(N57:R57)/$A$54*E57</f>
        <v>0</v>
      </c>
    </row>
    <row r="58" spans="1:20" ht="44.45" customHeight="1" x14ac:dyDescent="0.25">
      <c r="A58" s="247"/>
      <c r="B58" s="129">
        <v>2</v>
      </c>
      <c r="C58" s="135" t="s">
        <v>101</v>
      </c>
      <c r="D58" s="135" t="s">
        <v>110</v>
      </c>
      <c r="E58" s="125">
        <v>6</v>
      </c>
      <c r="F58" s="125"/>
      <c r="G58" s="125"/>
      <c r="H58" s="125"/>
      <c r="I58" s="125"/>
      <c r="J58" s="133"/>
      <c r="K58" s="215"/>
      <c r="L58" s="216"/>
      <c r="M58" s="136"/>
      <c r="N58" s="120" t="str">
        <f t="shared" ref="N58:N61" si="27">IF(F58&gt;0,F58,"")</f>
        <v/>
      </c>
      <c r="O58" s="120" t="str">
        <f t="shared" ref="O58:O61" si="28">IF(G58&gt;0,G58,"")</f>
        <v/>
      </c>
      <c r="P58" s="120" t="str">
        <f t="shared" ref="P58:P61" si="29">IF(H58&gt;0,H58,"")</f>
        <v/>
      </c>
      <c r="Q58" s="120" t="str">
        <f t="shared" ref="Q58:Q61" si="30">IF(I58&gt;0,I58,"")</f>
        <v/>
      </c>
      <c r="R58" s="120" t="str">
        <f t="shared" ref="R58:R61" si="31">IF(J58&gt;0,J58,"")</f>
        <v/>
      </c>
      <c r="T58" s="127">
        <f t="shared" ref="T58:T61" si="32">SUM(N58:R58)/$A$54*E58</f>
        <v>0</v>
      </c>
    </row>
    <row r="59" spans="1:20" ht="43.9" customHeight="1" x14ac:dyDescent="0.25">
      <c r="A59" s="247"/>
      <c r="B59" s="129">
        <v>3</v>
      </c>
      <c r="C59" s="135" t="s">
        <v>102</v>
      </c>
      <c r="D59" s="135" t="s">
        <v>107</v>
      </c>
      <c r="E59" s="125">
        <v>6</v>
      </c>
      <c r="F59" s="125"/>
      <c r="G59" s="125"/>
      <c r="H59" s="125"/>
      <c r="I59" s="125"/>
      <c r="J59" s="133"/>
      <c r="K59" s="215"/>
      <c r="L59" s="216"/>
      <c r="M59" s="136"/>
      <c r="N59" s="120" t="str">
        <f t="shared" si="27"/>
        <v/>
      </c>
      <c r="O59" s="120" t="str">
        <f t="shared" si="28"/>
        <v/>
      </c>
      <c r="P59" s="120" t="str">
        <f t="shared" si="29"/>
        <v/>
      </c>
      <c r="Q59" s="120" t="str">
        <f t="shared" si="30"/>
        <v/>
      </c>
      <c r="R59" s="120" t="str">
        <f t="shared" si="31"/>
        <v/>
      </c>
      <c r="T59" s="127">
        <f t="shared" si="32"/>
        <v>0</v>
      </c>
    </row>
    <row r="60" spans="1:20" ht="79.900000000000006" customHeight="1" x14ac:dyDescent="0.25">
      <c r="A60" s="247"/>
      <c r="B60" s="129">
        <v>4</v>
      </c>
      <c r="C60" s="135" t="s">
        <v>103</v>
      </c>
      <c r="D60" s="135" t="s">
        <v>108</v>
      </c>
      <c r="E60" s="125">
        <v>6</v>
      </c>
      <c r="F60" s="125"/>
      <c r="G60" s="125"/>
      <c r="H60" s="125"/>
      <c r="I60" s="125"/>
      <c r="J60" s="133"/>
      <c r="K60" s="215"/>
      <c r="L60" s="216"/>
      <c r="M60" s="136"/>
      <c r="N60" s="120" t="str">
        <f t="shared" si="27"/>
        <v/>
      </c>
      <c r="O60" s="120" t="str">
        <f t="shared" si="28"/>
        <v/>
      </c>
      <c r="P60" s="120" t="str">
        <f t="shared" si="29"/>
        <v/>
      </c>
      <c r="Q60" s="120" t="str">
        <f t="shared" si="30"/>
        <v/>
      </c>
      <c r="R60" s="120" t="str">
        <f t="shared" si="31"/>
        <v/>
      </c>
      <c r="T60" s="127">
        <f t="shared" si="32"/>
        <v>0</v>
      </c>
    </row>
    <row r="61" spans="1:20" ht="72.599999999999994" customHeight="1" x14ac:dyDescent="0.25">
      <c r="A61" s="247"/>
      <c r="B61" s="129">
        <v>5</v>
      </c>
      <c r="C61" s="135" t="s">
        <v>104</v>
      </c>
      <c r="D61" s="135" t="s">
        <v>109</v>
      </c>
      <c r="E61" s="125">
        <v>6</v>
      </c>
      <c r="F61" s="125"/>
      <c r="G61" s="125"/>
      <c r="H61" s="125"/>
      <c r="I61" s="125"/>
      <c r="J61" s="133"/>
      <c r="K61" s="215"/>
      <c r="L61" s="216"/>
      <c r="M61" s="136"/>
      <c r="N61" s="120" t="str">
        <f t="shared" si="27"/>
        <v/>
      </c>
      <c r="O61" s="120" t="str">
        <f t="shared" si="28"/>
        <v/>
      </c>
      <c r="P61" s="120" t="str">
        <f t="shared" si="29"/>
        <v/>
      </c>
      <c r="Q61" s="120" t="str">
        <f t="shared" si="30"/>
        <v/>
      </c>
      <c r="R61" s="120" t="str">
        <f t="shared" si="31"/>
        <v/>
      </c>
      <c r="T61" s="127">
        <f t="shared" si="32"/>
        <v>0</v>
      </c>
    </row>
    <row r="62" spans="1:20" ht="31.15" customHeight="1" x14ac:dyDescent="0.25">
      <c r="A62" s="217" t="s">
        <v>190</v>
      </c>
      <c r="B62" s="217"/>
      <c r="C62" s="217"/>
      <c r="D62" s="217"/>
      <c r="E62" s="131">
        <f>SUM(E57:E61)</f>
        <v>30</v>
      </c>
      <c r="F62" s="199" t="str">
        <f>IF(E62=A54,"pesatura corretta","pesatura non corretta")</f>
        <v>pesatura corretta</v>
      </c>
      <c r="G62" s="199"/>
      <c r="H62" s="199"/>
      <c r="I62" s="199"/>
      <c r="J62" s="199"/>
      <c r="K62" s="199"/>
      <c r="L62" s="199"/>
      <c r="M62" s="200"/>
      <c r="T62" s="127">
        <f>SUM(T57:T61)</f>
        <v>0</v>
      </c>
    </row>
    <row r="63" spans="1:20" s="130" customFormat="1" ht="36" customHeight="1" x14ac:dyDescent="0.4">
      <c r="A63" s="204" t="s">
        <v>147</v>
      </c>
      <c r="B63" s="204"/>
      <c r="C63" s="204"/>
      <c r="D63" s="204"/>
      <c r="E63" s="196">
        <f>T62/100*A54</f>
        <v>0</v>
      </c>
      <c r="F63" s="196"/>
      <c r="G63" s="196"/>
      <c r="H63" s="196"/>
      <c r="I63" s="196"/>
      <c r="J63" s="196"/>
      <c r="K63" s="196"/>
      <c r="L63" s="196"/>
      <c r="M63" s="212"/>
    </row>
    <row r="64" spans="1:20" s="130" customFormat="1" ht="36.6" customHeight="1" x14ac:dyDescent="0.4">
      <c r="A64" s="204" t="s">
        <v>148</v>
      </c>
      <c r="B64" s="204"/>
      <c r="C64" s="204"/>
      <c r="D64" s="204"/>
      <c r="E64" s="218">
        <f>T62/100</f>
        <v>0</v>
      </c>
      <c r="F64" s="218"/>
      <c r="G64" s="218"/>
      <c r="H64" s="218"/>
      <c r="I64" s="218"/>
      <c r="J64" s="218"/>
      <c r="K64" s="218"/>
      <c r="L64" s="218"/>
      <c r="M64" s="212"/>
    </row>
    <row r="65" spans="1:13" x14ac:dyDescent="0.25">
      <c r="A65" s="208"/>
      <c r="B65" s="208"/>
      <c r="C65" s="208"/>
      <c r="D65" s="208"/>
      <c r="E65" s="208"/>
      <c r="F65" s="208"/>
      <c r="G65" s="208"/>
      <c r="H65" s="208"/>
      <c r="I65" s="208"/>
      <c r="J65" s="208"/>
      <c r="K65" s="208"/>
      <c r="L65" s="208"/>
      <c r="M65" s="209"/>
    </row>
    <row r="66" spans="1:13" ht="47.45" customHeight="1" x14ac:dyDescent="0.25">
      <c r="A66" s="219" t="s">
        <v>31</v>
      </c>
      <c r="B66" s="219"/>
      <c r="C66" s="219"/>
      <c r="D66" s="219"/>
      <c r="E66" s="219"/>
      <c r="F66" s="219"/>
      <c r="G66" s="219"/>
      <c r="H66" s="219"/>
      <c r="I66" s="219"/>
      <c r="J66" s="219"/>
      <c r="K66" s="219"/>
      <c r="L66" s="219"/>
      <c r="M66" s="219"/>
    </row>
    <row r="67" spans="1:13" ht="31.9" customHeight="1" x14ac:dyDescent="0.25">
      <c r="A67" s="190" t="s">
        <v>33</v>
      </c>
      <c r="B67" s="190"/>
      <c r="C67" s="190"/>
      <c r="D67" s="190"/>
      <c r="E67" s="181">
        <f>E24</f>
        <v>0</v>
      </c>
      <c r="F67" s="195" t="s">
        <v>165</v>
      </c>
      <c r="G67" s="195"/>
      <c r="H67" s="137">
        <f>A7</f>
        <v>40</v>
      </c>
      <c r="I67" s="190" t="s">
        <v>85</v>
      </c>
      <c r="J67" s="190"/>
      <c r="K67" s="190" t="s">
        <v>85</v>
      </c>
      <c r="L67" s="190"/>
      <c r="M67" s="138">
        <f>E67/H67</f>
        <v>0</v>
      </c>
    </row>
    <row r="68" spans="1:13" ht="31.9" customHeight="1" x14ac:dyDescent="0.25">
      <c r="A68" s="190" t="s">
        <v>34</v>
      </c>
      <c r="B68" s="190"/>
      <c r="C68" s="190"/>
      <c r="D68" s="190"/>
      <c r="E68" s="181">
        <f>E50</f>
        <v>0</v>
      </c>
      <c r="F68" s="195" t="s">
        <v>165</v>
      </c>
      <c r="G68" s="195"/>
      <c r="H68" s="137">
        <f>A29</f>
        <v>30</v>
      </c>
      <c r="I68" s="190" t="s">
        <v>85</v>
      </c>
      <c r="J68" s="190"/>
      <c r="K68" s="190" t="s">
        <v>85</v>
      </c>
      <c r="L68" s="190"/>
      <c r="M68" s="138">
        <f>E68/H68</f>
        <v>0</v>
      </c>
    </row>
    <row r="69" spans="1:13" ht="31.9" customHeight="1" x14ac:dyDescent="0.25">
      <c r="A69" s="190" t="s">
        <v>35</v>
      </c>
      <c r="B69" s="190"/>
      <c r="C69" s="190"/>
      <c r="D69" s="190"/>
      <c r="E69" s="181">
        <f>E63</f>
        <v>0</v>
      </c>
      <c r="F69" s="195" t="s">
        <v>165</v>
      </c>
      <c r="G69" s="195"/>
      <c r="H69" s="137">
        <f>A54</f>
        <v>30</v>
      </c>
      <c r="I69" s="190" t="s">
        <v>85</v>
      </c>
      <c r="J69" s="190"/>
      <c r="K69" s="190" t="s">
        <v>85</v>
      </c>
      <c r="L69" s="190"/>
      <c r="M69" s="138">
        <f>E69/H69</f>
        <v>0</v>
      </c>
    </row>
    <row r="70" spans="1:13" ht="49.15" customHeight="1" x14ac:dyDescent="0.25">
      <c r="A70" s="237" t="s">
        <v>32</v>
      </c>
      <c r="B70" s="237"/>
      <c r="C70" s="237"/>
      <c r="D70" s="237"/>
      <c r="E70" s="180">
        <f>SUM(E67:E69)</f>
        <v>0</v>
      </c>
      <c r="F70" s="191" t="s">
        <v>149</v>
      </c>
      <c r="G70" s="191"/>
      <c r="H70" s="139"/>
      <c r="I70" s="191" t="s">
        <v>184</v>
      </c>
      <c r="J70" s="191"/>
      <c r="K70" s="191" t="s">
        <v>184</v>
      </c>
      <c r="L70" s="191"/>
      <c r="M70" s="140">
        <f>E70/(H67+H68+H69)</f>
        <v>0</v>
      </c>
    </row>
    <row r="71" spans="1:13" ht="50.45" customHeight="1" x14ac:dyDescent="0.25">
      <c r="B71" s="214" t="s">
        <v>52</v>
      </c>
      <c r="C71" s="214"/>
      <c r="D71" s="141"/>
      <c r="E71" s="142"/>
      <c r="F71" s="142"/>
      <c r="G71" s="214" t="s">
        <v>54</v>
      </c>
      <c r="H71" s="214"/>
      <c r="I71" s="214"/>
      <c r="J71" s="214"/>
      <c r="K71" s="142"/>
      <c r="L71" s="142"/>
      <c r="M71" s="142"/>
    </row>
    <row r="72" spans="1:13" ht="49.9" customHeight="1" x14ac:dyDescent="0.25">
      <c r="B72" s="213" t="s">
        <v>53</v>
      </c>
      <c r="C72" s="213"/>
      <c r="D72" s="143"/>
      <c r="E72" s="142"/>
      <c r="F72" s="142"/>
      <c r="G72" s="213" t="s">
        <v>54</v>
      </c>
      <c r="H72" s="213"/>
      <c r="I72" s="213"/>
      <c r="J72" s="213"/>
      <c r="K72" s="142"/>
      <c r="L72" s="142"/>
      <c r="M72" s="142"/>
    </row>
  </sheetData>
  <mergeCells count="109">
    <mergeCell ref="A68:D68"/>
    <mergeCell ref="A69:D69"/>
    <mergeCell ref="A70:D70"/>
    <mergeCell ref="K34:L34"/>
    <mergeCell ref="K35:L35"/>
    <mergeCell ref="K36:L36"/>
    <mergeCell ref="K37:L37"/>
    <mergeCell ref="F53:L54"/>
    <mergeCell ref="K21:L21"/>
    <mergeCell ref="K22:L22"/>
    <mergeCell ref="K30:L31"/>
    <mergeCell ref="K32:L32"/>
    <mergeCell ref="E50:L50"/>
    <mergeCell ref="E51:L51"/>
    <mergeCell ref="E55:E56"/>
    <mergeCell ref="D55:D56"/>
    <mergeCell ref="A54:E54"/>
    <mergeCell ref="A55:A61"/>
    <mergeCell ref="K57:L57"/>
    <mergeCell ref="K58:L58"/>
    <mergeCell ref="K59:L59"/>
    <mergeCell ref="A51:D51"/>
    <mergeCell ref="A52:M52"/>
    <mergeCell ref="A53:E53"/>
    <mergeCell ref="M53:M56"/>
    <mergeCell ref="K55:L56"/>
    <mergeCell ref="M50:M51"/>
    <mergeCell ref="A3:D3"/>
    <mergeCell ref="A4:D4"/>
    <mergeCell ref="A5:M5"/>
    <mergeCell ref="A6:E6"/>
    <mergeCell ref="A7:E7"/>
    <mergeCell ref="A8:A9"/>
    <mergeCell ref="E24:L24"/>
    <mergeCell ref="M24:M25"/>
    <mergeCell ref="E25:L25"/>
    <mergeCell ref="E4:M4"/>
    <mergeCell ref="F6:L7"/>
    <mergeCell ref="M6:M9"/>
    <mergeCell ref="K8:L9"/>
    <mergeCell ref="A23:D23"/>
    <mergeCell ref="A24:D24"/>
    <mergeCell ref="A25:D25"/>
    <mergeCell ref="K10:L10"/>
    <mergeCell ref="K11:L11"/>
    <mergeCell ref="K12:L12"/>
    <mergeCell ref="K13:L13"/>
    <mergeCell ref="K14:L14"/>
    <mergeCell ref="K17:L17"/>
    <mergeCell ref="K18:L18"/>
    <mergeCell ref="K19:L19"/>
    <mergeCell ref="K20:L20"/>
    <mergeCell ref="A49:D49"/>
    <mergeCell ref="K15:L15"/>
    <mergeCell ref="E8:E9"/>
    <mergeCell ref="A50:D50"/>
    <mergeCell ref="K33:L33"/>
    <mergeCell ref="C10:C12"/>
    <mergeCell ref="B10:B12"/>
    <mergeCell ref="C32:C33"/>
    <mergeCell ref="B32:B33"/>
    <mergeCell ref="M63:M64"/>
    <mergeCell ref="K70:L70"/>
    <mergeCell ref="A63:D63"/>
    <mergeCell ref="B72:C72"/>
    <mergeCell ref="B71:C71"/>
    <mergeCell ref="K60:L60"/>
    <mergeCell ref="K61:L61"/>
    <mergeCell ref="G71:H71"/>
    <mergeCell ref="G72:H72"/>
    <mergeCell ref="I72:J72"/>
    <mergeCell ref="F68:G68"/>
    <mergeCell ref="F69:G69"/>
    <mergeCell ref="F70:G70"/>
    <mergeCell ref="I71:J71"/>
    <mergeCell ref="A64:D64"/>
    <mergeCell ref="A62:D62"/>
    <mergeCell ref="E64:L64"/>
    <mergeCell ref="F62:M62"/>
    <mergeCell ref="K67:L67"/>
    <mergeCell ref="K68:L68"/>
    <mergeCell ref="K69:L69"/>
    <mergeCell ref="A65:M65"/>
    <mergeCell ref="A66:M66"/>
    <mergeCell ref="A67:D67"/>
    <mergeCell ref="B2:L2"/>
    <mergeCell ref="B1:L1"/>
    <mergeCell ref="I67:J67"/>
    <mergeCell ref="I68:J68"/>
    <mergeCell ref="I69:J69"/>
    <mergeCell ref="I70:J70"/>
    <mergeCell ref="B8:B9"/>
    <mergeCell ref="B30:B31"/>
    <mergeCell ref="C55:C56"/>
    <mergeCell ref="B55:B56"/>
    <mergeCell ref="F67:G67"/>
    <mergeCell ref="E63:L63"/>
    <mergeCell ref="E30:E31"/>
    <mergeCell ref="E3:M3"/>
    <mergeCell ref="F49:M49"/>
    <mergeCell ref="F23:M23"/>
    <mergeCell ref="F28:L29"/>
    <mergeCell ref="M28:M31"/>
    <mergeCell ref="A27:M27"/>
    <mergeCell ref="A28:E28"/>
    <mergeCell ref="A29:E29"/>
    <mergeCell ref="A30:A31"/>
    <mergeCell ref="A26:M26"/>
    <mergeCell ref="K16:L16"/>
  </mergeCells>
  <conditionalFormatting sqref="E23">
    <cfRule type="cellIs" dxfId="9" priority="15" operator="notEqual">
      <formula>$A$7</formula>
    </cfRule>
    <cfRule type="cellIs" dxfId="8" priority="16" operator="equal">
      <formula>$A$7</formula>
    </cfRule>
  </conditionalFormatting>
  <conditionalFormatting sqref="E49 E62">
    <cfRule type="cellIs" dxfId="7" priority="17" operator="notEqual">
      <formula>$A$29</formula>
    </cfRule>
    <cfRule type="cellIs" dxfId="6" priority="18" operator="equal">
      <formula>$A$29</formula>
    </cfRule>
  </conditionalFormatting>
  <pageMargins left="0.7" right="0.7" top="0.75" bottom="0.75" header="0.3" footer="0.3"/>
  <pageSetup paperSize="9" scale="58" fitToHeight="0" orientation="landscape" r:id="rId1"/>
  <rowBreaks count="1" manualBreakCount="1">
    <brk id="52" min="1"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3DC2-E63D-4892-BF18-2482D8375650}">
  <sheetPr>
    <pageSetUpPr fitToPage="1"/>
  </sheetPr>
  <dimension ref="A1:S75"/>
  <sheetViews>
    <sheetView view="pageBreakPreview" zoomScale="70" zoomScaleNormal="70" zoomScaleSheetLayoutView="70" workbookViewId="0">
      <selection activeCell="L2" sqref="L2"/>
    </sheetView>
  </sheetViews>
  <sheetFormatPr defaultColWidth="8.85546875" defaultRowHeight="15" x14ac:dyDescent="0.25"/>
  <cols>
    <col min="1" max="1" width="7.5703125" style="72" customWidth="1"/>
    <col min="2" max="2" width="46.7109375" style="119" customWidth="1"/>
    <col min="3" max="3" width="50.42578125" style="119" customWidth="1"/>
    <col min="4" max="4" width="10.140625" style="72" customWidth="1"/>
    <col min="5" max="9" width="22.85546875" style="72" customWidth="1"/>
    <col min="10" max="11" width="19.5703125" style="72" customWidth="1"/>
    <col min="12" max="12" width="24.28515625" style="72" customWidth="1"/>
    <col min="13" max="18" width="8.85546875" style="72" customWidth="1"/>
    <col min="19" max="19" width="12.5703125" style="72" customWidth="1"/>
    <col min="20" max="21" width="8.85546875" style="72" customWidth="1"/>
    <col min="22" max="16384" width="8.85546875" style="72"/>
  </cols>
  <sheetData>
    <row r="1" spans="1:19" ht="46.9" customHeight="1" x14ac:dyDescent="0.25">
      <c r="A1" s="425" t="s">
        <v>156</v>
      </c>
      <c r="B1" s="426"/>
      <c r="C1" s="426"/>
      <c r="D1" s="426"/>
      <c r="E1" s="426"/>
      <c r="F1" s="426"/>
      <c r="G1" s="426"/>
      <c r="H1" s="426"/>
      <c r="I1" s="426"/>
      <c r="J1" s="426"/>
      <c r="K1" s="427"/>
      <c r="L1" s="168" t="s">
        <v>211</v>
      </c>
    </row>
    <row r="2" spans="1:19" ht="35.450000000000003" customHeight="1" x14ac:dyDescent="0.25">
      <c r="A2" s="468" t="s">
        <v>37</v>
      </c>
      <c r="B2" s="469"/>
      <c r="C2" s="469"/>
      <c r="D2" s="469"/>
      <c r="E2" s="469"/>
      <c r="F2" s="469"/>
      <c r="G2" s="469"/>
      <c r="H2" s="469"/>
      <c r="I2" s="469"/>
      <c r="J2" s="469"/>
      <c r="K2" s="470"/>
      <c r="L2" s="74">
        <v>2024</v>
      </c>
    </row>
    <row r="3" spans="1:19" ht="31.9" customHeight="1" x14ac:dyDescent="0.25">
      <c r="A3" s="430" t="s">
        <v>166</v>
      </c>
      <c r="B3" s="431"/>
      <c r="C3" s="431"/>
      <c r="D3" s="340"/>
      <c r="E3" s="340"/>
      <c r="F3" s="340"/>
      <c r="G3" s="340"/>
      <c r="H3" s="340"/>
      <c r="I3" s="340"/>
      <c r="J3" s="340"/>
      <c r="K3" s="340"/>
      <c r="L3" s="432"/>
    </row>
    <row r="4" spans="1:19" ht="31.9" customHeight="1" x14ac:dyDescent="0.25">
      <c r="A4" s="430" t="s">
        <v>194</v>
      </c>
      <c r="B4" s="431"/>
      <c r="C4" s="431"/>
      <c r="D4" s="340"/>
      <c r="E4" s="340"/>
      <c r="F4" s="340"/>
      <c r="G4" s="340"/>
      <c r="H4" s="340"/>
      <c r="I4" s="340"/>
      <c r="J4" s="340"/>
      <c r="K4" s="340"/>
      <c r="L4" s="432"/>
    </row>
    <row r="5" spans="1:19" ht="31.9" customHeight="1" x14ac:dyDescent="0.25">
      <c r="A5" s="430" t="s">
        <v>192</v>
      </c>
      <c r="B5" s="431"/>
      <c r="C5" s="431"/>
      <c r="D5" s="340"/>
      <c r="E5" s="340"/>
      <c r="F5" s="340"/>
      <c r="G5" s="340"/>
      <c r="H5" s="340"/>
      <c r="I5" s="340"/>
      <c r="J5" s="340"/>
      <c r="K5" s="340"/>
      <c r="L5" s="432"/>
    </row>
    <row r="6" spans="1:19" ht="37.9" customHeight="1" x14ac:dyDescent="0.25">
      <c r="A6" s="433" t="s">
        <v>9</v>
      </c>
      <c r="B6" s="434"/>
      <c r="C6" s="434"/>
      <c r="D6" s="434"/>
      <c r="E6" s="434"/>
      <c r="F6" s="434"/>
      <c r="G6" s="434"/>
      <c r="H6" s="434"/>
      <c r="I6" s="434"/>
      <c r="J6" s="434"/>
      <c r="K6" s="434"/>
      <c r="L6" s="435"/>
    </row>
    <row r="7" spans="1:19" ht="35.450000000000003" customHeight="1" x14ac:dyDescent="0.25">
      <c r="A7" s="436" t="s">
        <v>134</v>
      </c>
      <c r="B7" s="437"/>
      <c r="C7" s="437"/>
      <c r="D7" s="437"/>
      <c r="E7" s="438" t="s">
        <v>122</v>
      </c>
      <c r="F7" s="438"/>
      <c r="G7" s="438"/>
      <c r="H7" s="438"/>
      <c r="I7" s="438"/>
      <c r="J7" s="438"/>
      <c r="K7" s="438"/>
      <c r="L7" s="439" t="s">
        <v>7</v>
      </c>
    </row>
    <row r="8" spans="1:19" ht="39.6" customHeight="1" x14ac:dyDescent="0.25">
      <c r="A8" s="442">
        <v>40</v>
      </c>
      <c r="B8" s="401"/>
      <c r="C8" s="401"/>
      <c r="D8" s="401"/>
      <c r="E8" s="438"/>
      <c r="F8" s="438"/>
      <c r="G8" s="438"/>
      <c r="H8" s="438"/>
      <c r="I8" s="438"/>
      <c r="J8" s="438"/>
      <c r="K8" s="438"/>
      <c r="L8" s="440"/>
    </row>
    <row r="9" spans="1:19" ht="55.15" customHeight="1" x14ac:dyDescent="0.25">
      <c r="A9" s="445" t="s">
        <v>209</v>
      </c>
      <c r="B9" s="145" t="s">
        <v>172</v>
      </c>
      <c r="C9" s="146" t="s">
        <v>124</v>
      </c>
      <c r="D9" s="443" t="s">
        <v>129</v>
      </c>
      <c r="E9" s="146" t="s">
        <v>163</v>
      </c>
      <c r="F9" s="146" t="s">
        <v>160</v>
      </c>
      <c r="G9" s="146" t="s">
        <v>157</v>
      </c>
      <c r="H9" s="146" t="s">
        <v>185</v>
      </c>
      <c r="I9" s="146" t="s">
        <v>159</v>
      </c>
      <c r="J9" s="460" t="s">
        <v>128</v>
      </c>
      <c r="K9" s="461"/>
      <c r="L9" s="440"/>
    </row>
    <row r="10" spans="1:19" ht="32.450000000000003" customHeight="1" x14ac:dyDescent="0.25">
      <c r="A10" s="446"/>
      <c r="B10" s="145" t="s">
        <v>170</v>
      </c>
      <c r="C10" s="146" t="s">
        <v>130</v>
      </c>
      <c r="D10" s="444"/>
      <c r="E10" s="146">
        <v>0</v>
      </c>
      <c r="F10" s="146" t="s">
        <v>180</v>
      </c>
      <c r="G10" s="146" t="s">
        <v>181</v>
      </c>
      <c r="H10" s="146" t="s">
        <v>182</v>
      </c>
      <c r="I10" s="146" t="s">
        <v>183</v>
      </c>
      <c r="J10" s="462"/>
      <c r="K10" s="463"/>
      <c r="L10" s="441"/>
    </row>
    <row r="11" spans="1:19" ht="35.450000000000003" customHeight="1" x14ac:dyDescent="0.25">
      <c r="A11" s="147">
        <v>1</v>
      </c>
      <c r="B11" s="80"/>
      <c r="C11" s="80"/>
      <c r="D11" s="85">
        <v>40</v>
      </c>
      <c r="E11" s="85"/>
      <c r="F11" s="85"/>
      <c r="G11" s="85"/>
      <c r="H11" s="85"/>
      <c r="I11" s="85"/>
      <c r="J11" s="464"/>
      <c r="K11" s="465"/>
      <c r="L11" s="148"/>
      <c r="M11" s="72" t="str">
        <f>IF(E11&gt;0,E11,"")</f>
        <v/>
      </c>
      <c r="N11" s="72" t="str">
        <f t="shared" ref="N11:Q11" si="0">IF(F11&gt;0,F11,"")</f>
        <v/>
      </c>
      <c r="O11" s="72" t="str">
        <f t="shared" si="0"/>
        <v/>
      </c>
      <c r="P11" s="72" t="str">
        <f t="shared" si="0"/>
        <v/>
      </c>
      <c r="Q11" s="72" t="str">
        <f t="shared" si="0"/>
        <v/>
      </c>
      <c r="S11" s="72">
        <f>SUM(M11:R11)/$A$8*D11</f>
        <v>0</v>
      </c>
    </row>
    <row r="12" spans="1:19" ht="35.450000000000003" customHeight="1" x14ac:dyDescent="0.25">
      <c r="A12" s="147">
        <v>2</v>
      </c>
      <c r="B12" s="80"/>
      <c r="C12" s="80"/>
      <c r="D12" s="85"/>
      <c r="E12" s="85"/>
      <c r="F12" s="85"/>
      <c r="G12" s="85"/>
      <c r="H12" s="85"/>
      <c r="I12" s="85"/>
      <c r="J12" s="464"/>
      <c r="K12" s="465"/>
      <c r="L12" s="148"/>
      <c r="M12" s="72" t="str">
        <f t="shared" ref="M12:M23" si="1">IF(E12&gt;0,E12,"")</f>
        <v/>
      </c>
      <c r="N12" s="72" t="str">
        <f t="shared" ref="N12:N23" si="2">IF(F12&gt;0,F12,"")</f>
        <v/>
      </c>
      <c r="O12" s="72" t="str">
        <f t="shared" ref="O12:O23" si="3">IF(G12&gt;0,G12,"")</f>
        <v/>
      </c>
      <c r="P12" s="72" t="str">
        <f t="shared" ref="P12:P23" si="4">IF(H12&gt;0,H12,"")</f>
        <v/>
      </c>
      <c r="Q12" s="72" t="str">
        <f t="shared" ref="Q12:Q23" si="5">IF(I12&gt;0,I12,"")</f>
        <v/>
      </c>
      <c r="S12" s="72">
        <f t="shared" ref="S12:S23" si="6">SUM(M12:R12)/$A$8*D12</f>
        <v>0</v>
      </c>
    </row>
    <row r="13" spans="1:19" ht="35.450000000000003" customHeight="1" x14ac:dyDescent="0.25">
      <c r="A13" s="147">
        <v>3</v>
      </c>
      <c r="B13" s="80"/>
      <c r="C13" s="80"/>
      <c r="D13" s="85"/>
      <c r="E13" s="85"/>
      <c r="F13" s="85"/>
      <c r="G13" s="85"/>
      <c r="H13" s="85"/>
      <c r="I13" s="85"/>
      <c r="J13" s="464"/>
      <c r="K13" s="465"/>
      <c r="L13" s="148"/>
      <c r="M13" s="72" t="str">
        <f t="shared" si="1"/>
        <v/>
      </c>
      <c r="N13" s="72" t="str">
        <f t="shared" si="2"/>
        <v/>
      </c>
      <c r="O13" s="72" t="str">
        <f t="shared" si="3"/>
        <v/>
      </c>
      <c r="P13" s="72" t="str">
        <f t="shared" si="4"/>
        <v/>
      </c>
      <c r="Q13" s="72" t="str">
        <f t="shared" si="5"/>
        <v/>
      </c>
      <c r="S13" s="72">
        <f t="shared" si="6"/>
        <v>0</v>
      </c>
    </row>
    <row r="14" spans="1:19" ht="41.45" hidden="1" customHeight="1" x14ac:dyDescent="0.25">
      <c r="A14" s="147">
        <v>4</v>
      </c>
      <c r="B14" s="80"/>
      <c r="C14" s="80"/>
      <c r="D14" s="81"/>
      <c r="E14" s="85"/>
      <c r="F14" s="85"/>
      <c r="G14" s="85"/>
      <c r="H14" s="85"/>
      <c r="I14" s="85"/>
      <c r="J14" s="466"/>
      <c r="K14" s="467"/>
      <c r="L14" s="148"/>
      <c r="M14" s="72" t="str">
        <f t="shared" si="1"/>
        <v/>
      </c>
      <c r="N14" s="72" t="str">
        <f t="shared" si="2"/>
        <v/>
      </c>
      <c r="O14" s="72" t="str">
        <f t="shared" si="3"/>
        <v/>
      </c>
      <c r="P14" s="72" t="str">
        <f t="shared" si="4"/>
        <v/>
      </c>
      <c r="Q14" s="72" t="str">
        <f t="shared" si="5"/>
        <v/>
      </c>
      <c r="S14" s="72">
        <f t="shared" si="6"/>
        <v>0</v>
      </c>
    </row>
    <row r="15" spans="1:19" ht="29.45" hidden="1" customHeight="1" x14ac:dyDescent="0.25">
      <c r="A15" s="147">
        <v>5</v>
      </c>
      <c r="B15" s="80"/>
      <c r="C15" s="80"/>
      <c r="D15" s="81"/>
      <c r="E15" s="85"/>
      <c r="F15" s="85"/>
      <c r="G15" s="85"/>
      <c r="H15" s="85"/>
      <c r="I15" s="85"/>
      <c r="J15" s="466"/>
      <c r="K15" s="467"/>
      <c r="L15" s="148"/>
      <c r="M15" s="72" t="str">
        <f t="shared" si="1"/>
        <v/>
      </c>
      <c r="N15" s="72" t="str">
        <f t="shared" si="2"/>
        <v/>
      </c>
      <c r="O15" s="72" t="str">
        <f t="shared" si="3"/>
        <v/>
      </c>
      <c r="P15" s="72" t="str">
        <f t="shared" si="4"/>
        <v/>
      </c>
      <c r="Q15" s="72" t="str">
        <f t="shared" si="5"/>
        <v/>
      </c>
      <c r="S15" s="72">
        <f t="shared" si="6"/>
        <v>0</v>
      </c>
    </row>
    <row r="16" spans="1:19" hidden="1" x14ac:dyDescent="0.25">
      <c r="A16" s="147">
        <v>6</v>
      </c>
      <c r="B16" s="80"/>
      <c r="C16" s="80"/>
      <c r="D16" s="81"/>
      <c r="E16" s="81"/>
      <c r="F16" s="81"/>
      <c r="G16" s="81"/>
      <c r="H16" s="81"/>
      <c r="I16" s="81"/>
      <c r="J16" s="466"/>
      <c r="K16" s="467"/>
      <c r="L16" s="148"/>
      <c r="M16" s="72" t="str">
        <f t="shared" si="1"/>
        <v/>
      </c>
      <c r="N16" s="72" t="str">
        <f t="shared" si="2"/>
        <v/>
      </c>
      <c r="O16" s="72" t="str">
        <f t="shared" si="3"/>
        <v/>
      </c>
      <c r="P16" s="72" t="str">
        <f t="shared" si="4"/>
        <v/>
      </c>
      <c r="Q16" s="72" t="str">
        <f t="shared" si="5"/>
        <v/>
      </c>
      <c r="S16" s="72">
        <f t="shared" si="6"/>
        <v>0</v>
      </c>
    </row>
    <row r="17" spans="1:19" hidden="1" x14ac:dyDescent="0.25">
      <c r="A17" s="147">
        <v>7</v>
      </c>
      <c r="B17" s="80"/>
      <c r="C17" s="80"/>
      <c r="D17" s="81"/>
      <c r="E17" s="81"/>
      <c r="F17" s="81"/>
      <c r="G17" s="81"/>
      <c r="H17" s="81"/>
      <c r="I17" s="81"/>
      <c r="J17" s="466"/>
      <c r="K17" s="467"/>
      <c r="L17" s="148"/>
      <c r="M17" s="72" t="str">
        <f t="shared" si="1"/>
        <v/>
      </c>
      <c r="N17" s="72" t="str">
        <f t="shared" si="2"/>
        <v/>
      </c>
      <c r="O17" s="72" t="str">
        <f t="shared" si="3"/>
        <v/>
      </c>
      <c r="P17" s="72" t="str">
        <f t="shared" si="4"/>
        <v/>
      </c>
      <c r="Q17" s="72" t="str">
        <f t="shared" si="5"/>
        <v/>
      </c>
      <c r="S17" s="72">
        <f t="shared" si="6"/>
        <v>0</v>
      </c>
    </row>
    <row r="18" spans="1:19" hidden="1" x14ac:dyDescent="0.25">
      <c r="A18" s="147">
        <v>8</v>
      </c>
      <c r="B18" s="80"/>
      <c r="C18" s="80"/>
      <c r="D18" s="81"/>
      <c r="E18" s="81"/>
      <c r="F18" s="81"/>
      <c r="G18" s="81"/>
      <c r="H18" s="81"/>
      <c r="I18" s="81"/>
      <c r="J18" s="466"/>
      <c r="K18" s="467"/>
      <c r="L18" s="148"/>
      <c r="M18" s="72" t="str">
        <f t="shared" si="1"/>
        <v/>
      </c>
      <c r="N18" s="72" t="str">
        <f t="shared" si="2"/>
        <v/>
      </c>
      <c r="O18" s="72" t="str">
        <f t="shared" si="3"/>
        <v/>
      </c>
      <c r="P18" s="72" t="str">
        <f t="shared" si="4"/>
        <v/>
      </c>
      <c r="Q18" s="72" t="str">
        <f t="shared" si="5"/>
        <v/>
      </c>
      <c r="S18" s="72">
        <f t="shared" si="6"/>
        <v>0</v>
      </c>
    </row>
    <row r="19" spans="1:19" hidden="1" x14ac:dyDescent="0.25">
      <c r="A19" s="147">
        <v>9</v>
      </c>
      <c r="B19" s="80"/>
      <c r="C19" s="80"/>
      <c r="D19" s="81"/>
      <c r="E19" s="81"/>
      <c r="F19" s="81"/>
      <c r="G19" s="81"/>
      <c r="H19" s="81"/>
      <c r="I19" s="81"/>
      <c r="J19" s="466"/>
      <c r="K19" s="467"/>
      <c r="L19" s="148"/>
      <c r="M19" s="72" t="str">
        <f t="shared" si="1"/>
        <v/>
      </c>
      <c r="N19" s="72" t="str">
        <f t="shared" si="2"/>
        <v/>
      </c>
      <c r="O19" s="72" t="str">
        <f t="shared" si="3"/>
        <v/>
      </c>
      <c r="P19" s="72" t="str">
        <f t="shared" si="4"/>
        <v/>
      </c>
      <c r="Q19" s="72" t="str">
        <f t="shared" si="5"/>
        <v/>
      </c>
      <c r="S19" s="72">
        <f t="shared" si="6"/>
        <v>0</v>
      </c>
    </row>
    <row r="20" spans="1:19" hidden="1" x14ac:dyDescent="0.25">
      <c r="A20" s="147">
        <v>10</v>
      </c>
      <c r="B20" s="80"/>
      <c r="C20" s="80"/>
      <c r="D20" s="81"/>
      <c r="E20" s="81"/>
      <c r="F20" s="81"/>
      <c r="G20" s="81"/>
      <c r="H20" s="81"/>
      <c r="I20" s="81"/>
      <c r="J20" s="466"/>
      <c r="K20" s="467"/>
      <c r="L20" s="148"/>
      <c r="M20" s="72" t="str">
        <f t="shared" si="1"/>
        <v/>
      </c>
      <c r="N20" s="72" t="str">
        <f t="shared" si="2"/>
        <v/>
      </c>
      <c r="O20" s="72" t="str">
        <f t="shared" si="3"/>
        <v/>
      </c>
      <c r="P20" s="72" t="str">
        <f t="shared" si="4"/>
        <v/>
      </c>
      <c r="Q20" s="72" t="str">
        <f t="shared" si="5"/>
        <v/>
      </c>
      <c r="S20" s="72">
        <f t="shared" si="6"/>
        <v>0</v>
      </c>
    </row>
    <row r="21" spans="1:19" hidden="1" x14ac:dyDescent="0.25">
      <c r="A21" s="147">
        <v>11</v>
      </c>
      <c r="B21" s="80"/>
      <c r="C21" s="80"/>
      <c r="D21" s="81"/>
      <c r="E21" s="81"/>
      <c r="F21" s="81"/>
      <c r="G21" s="81"/>
      <c r="H21" s="81"/>
      <c r="I21" s="81"/>
      <c r="J21" s="466"/>
      <c r="K21" s="467"/>
      <c r="L21" s="148"/>
      <c r="M21" s="72" t="str">
        <f t="shared" si="1"/>
        <v/>
      </c>
      <c r="N21" s="72" t="str">
        <f t="shared" si="2"/>
        <v/>
      </c>
      <c r="O21" s="72" t="str">
        <f t="shared" si="3"/>
        <v/>
      </c>
      <c r="P21" s="72" t="str">
        <f t="shared" si="4"/>
        <v/>
      </c>
      <c r="Q21" s="72" t="str">
        <f t="shared" si="5"/>
        <v/>
      </c>
      <c r="S21" s="72">
        <f t="shared" si="6"/>
        <v>0</v>
      </c>
    </row>
    <row r="22" spans="1:19" hidden="1" x14ac:dyDescent="0.25">
      <c r="A22" s="147">
        <v>12</v>
      </c>
      <c r="B22" s="80"/>
      <c r="C22" s="80"/>
      <c r="D22" s="81"/>
      <c r="E22" s="81"/>
      <c r="F22" s="81"/>
      <c r="G22" s="81"/>
      <c r="H22" s="81"/>
      <c r="I22" s="81"/>
      <c r="J22" s="466"/>
      <c r="K22" s="467"/>
      <c r="L22" s="148"/>
      <c r="M22" s="72" t="str">
        <f t="shared" si="1"/>
        <v/>
      </c>
      <c r="N22" s="72" t="str">
        <f t="shared" si="2"/>
        <v/>
      </c>
      <c r="O22" s="72" t="str">
        <f t="shared" si="3"/>
        <v/>
      </c>
      <c r="P22" s="72" t="str">
        <f t="shared" si="4"/>
        <v/>
      </c>
      <c r="Q22" s="72" t="str">
        <f t="shared" si="5"/>
        <v/>
      </c>
      <c r="S22" s="72">
        <f t="shared" si="6"/>
        <v>0</v>
      </c>
    </row>
    <row r="23" spans="1:19" hidden="1" x14ac:dyDescent="0.25">
      <c r="A23" s="147">
        <v>13</v>
      </c>
      <c r="B23" s="80"/>
      <c r="C23" s="80"/>
      <c r="D23" s="81"/>
      <c r="E23" s="81"/>
      <c r="F23" s="81"/>
      <c r="G23" s="81"/>
      <c r="H23" s="81"/>
      <c r="I23" s="81"/>
      <c r="J23" s="466"/>
      <c r="K23" s="467"/>
      <c r="L23" s="148"/>
      <c r="M23" s="72" t="str">
        <f t="shared" si="1"/>
        <v/>
      </c>
      <c r="N23" s="72" t="str">
        <f t="shared" si="2"/>
        <v/>
      </c>
      <c r="O23" s="72" t="str">
        <f t="shared" si="3"/>
        <v/>
      </c>
      <c r="P23" s="72" t="str">
        <f t="shared" si="4"/>
        <v/>
      </c>
      <c r="Q23" s="72" t="str">
        <f t="shared" si="5"/>
        <v/>
      </c>
      <c r="S23" s="72">
        <f t="shared" si="6"/>
        <v>0</v>
      </c>
    </row>
    <row r="24" spans="1:19" ht="27" customHeight="1" x14ac:dyDescent="0.25">
      <c r="A24" s="447" t="s">
        <v>190</v>
      </c>
      <c r="B24" s="448"/>
      <c r="C24" s="448"/>
      <c r="D24" s="85">
        <f>SUM(D11:D23)</f>
        <v>40</v>
      </c>
      <c r="E24" s="449" t="str">
        <f>IF(D24=A8,"pesatura corretta","pesatura non corretta")</f>
        <v>pesatura corretta</v>
      </c>
      <c r="F24" s="449"/>
      <c r="G24" s="449"/>
      <c r="H24" s="449"/>
      <c r="I24" s="449"/>
      <c r="J24" s="449"/>
      <c r="K24" s="449"/>
      <c r="L24" s="450"/>
    </row>
    <row r="25" spans="1:19" s="91" customFormat="1" ht="31.9" customHeight="1" x14ac:dyDescent="0.4">
      <c r="A25" s="451" t="s">
        <v>174</v>
      </c>
      <c r="B25" s="452"/>
      <c r="C25" s="452"/>
      <c r="D25" s="453">
        <f>S25/100*A8</f>
        <v>0</v>
      </c>
      <c r="E25" s="453"/>
      <c r="F25" s="453"/>
      <c r="G25" s="453"/>
      <c r="H25" s="453"/>
      <c r="I25" s="453"/>
      <c r="J25" s="453"/>
      <c r="K25" s="453"/>
      <c r="L25" s="459"/>
      <c r="M25" s="91" t="str">
        <f t="shared" ref="M25:M26" si="7">IF(F25="x",20,"")</f>
        <v/>
      </c>
      <c r="N25" s="91" t="str">
        <f t="shared" ref="N25:N26" si="8">IF(G25="x",40,"")</f>
        <v/>
      </c>
      <c r="O25" s="91" t="str">
        <f t="shared" ref="O25:O26" si="9">IF(H25="x",60,"")</f>
        <v/>
      </c>
      <c r="P25" s="91" t="str">
        <f t="shared" ref="P25:P26" si="10">IF(I25="x",75,"")</f>
        <v/>
      </c>
      <c r="Q25" s="91" t="str">
        <f t="shared" ref="Q25:Q26" si="11">IF(J25="x",85,"")</f>
        <v/>
      </c>
      <c r="R25" s="91" t="str">
        <f t="shared" ref="R25:R26" si="12">IF(K25="x",100,"")</f>
        <v/>
      </c>
      <c r="S25" s="91">
        <f>SUM(S11:S18)</f>
        <v>0</v>
      </c>
    </row>
    <row r="26" spans="1:19" s="91" customFormat="1" ht="31.9" customHeight="1" x14ac:dyDescent="0.4">
      <c r="A26" s="451" t="s">
        <v>144</v>
      </c>
      <c r="B26" s="452"/>
      <c r="C26" s="452"/>
      <c r="D26" s="455">
        <f>S25/100</f>
        <v>0</v>
      </c>
      <c r="E26" s="455"/>
      <c r="F26" s="455"/>
      <c r="G26" s="455"/>
      <c r="H26" s="455"/>
      <c r="I26" s="455"/>
      <c r="J26" s="455"/>
      <c r="K26" s="455"/>
      <c r="L26" s="459"/>
      <c r="M26" s="91" t="str">
        <f t="shared" si="7"/>
        <v/>
      </c>
      <c r="N26" s="91" t="str">
        <f t="shared" si="8"/>
        <v/>
      </c>
      <c r="O26" s="91" t="str">
        <f t="shared" si="9"/>
        <v/>
      </c>
      <c r="P26" s="91" t="str">
        <f t="shared" si="10"/>
        <v/>
      </c>
      <c r="Q26" s="91" t="str">
        <f t="shared" si="11"/>
        <v/>
      </c>
      <c r="R26" s="91" t="str">
        <f t="shared" si="12"/>
        <v/>
      </c>
    </row>
    <row r="27" spans="1:19" ht="18" customHeight="1" x14ac:dyDescent="0.25">
      <c r="A27" s="456"/>
      <c r="B27" s="457"/>
      <c r="C27" s="457"/>
      <c r="D27" s="457"/>
      <c r="E27" s="457"/>
      <c r="F27" s="457"/>
      <c r="G27" s="457"/>
      <c r="H27" s="457"/>
      <c r="I27" s="457"/>
      <c r="J27" s="457"/>
      <c r="K27" s="457"/>
      <c r="L27" s="458"/>
    </row>
    <row r="28" spans="1:19" ht="34.9" customHeight="1" x14ac:dyDescent="0.25">
      <c r="A28" s="433" t="s">
        <v>10</v>
      </c>
      <c r="B28" s="434"/>
      <c r="C28" s="434"/>
      <c r="D28" s="434"/>
      <c r="E28" s="434"/>
      <c r="F28" s="434"/>
      <c r="G28" s="434"/>
      <c r="H28" s="434"/>
      <c r="I28" s="434"/>
      <c r="J28" s="434"/>
      <c r="K28" s="434"/>
      <c r="L28" s="435"/>
    </row>
    <row r="29" spans="1:19" ht="34.15" customHeight="1" x14ac:dyDescent="0.25">
      <c r="A29" s="436" t="s">
        <v>133</v>
      </c>
      <c r="B29" s="437"/>
      <c r="C29" s="437"/>
      <c r="D29" s="437"/>
      <c r="E29" s="438" t="s">
        <v>34</v>
      </c>
      <c r="F29" s="438"/>
      <c r="G29" s="438"/>
      <c r="H29" s="438"/>
      <c r="I29" s="438"/>
      <c r="J29" s="438"/>
      <c r="K29" s="438"/>
      <c r="L29" s="439" t="s">
        <v>7</v>
      </c>
    </row>
    <row r="30" spans="1:19" ht="43.15" customHeight="1" x14ac:dyDescent="0.25">
      <c r="A30" s="442">
        <v>30</v>
      </c>
      <c r="B30" s="401"/>
      <c r="C30" s="401"/>
      <c r="D30" s="401"/>
      <c r="E30" s="438"/>
      <c r="F30" s="438"/>
      <c r="G30" s="438"/>
      <c r="H30" s="438"/>
      <c r="I30" s="438"/>
      <c r="J30" s="438"/>
      <c r="K30" s="438"/>
      <c r="L30" s="440"/>
    </row>
    <row r="31" spans="1:19" ht="61.15" customHeight="1" x14ac:dyDescent="0.25">
      <c r="A31" s="445" t="s">
        <v>209</v>
      </c>
      <c r="B31" s="145" t="s">
        <v>172</v>
      </c>
      <c r="C31" s="146" t="s">
        <v>124</v>
      </c>
      <c r="D31" s="443" t="s">
        <v>129</v>
      </c>
      <c r="E31" s="146" t="s">
        <v>163</v>
      </c>
      <c r="F31" s="146" t="s">
        <v>160</v>
      </c>
      <c r="G31" s="146" t="s">
        <v>157</v>
      </c>
      <c r="H31" s="146" t="s">
        <v>185</v>
      </c>
      <c r="I31" s="146" t="s">
        <v>159</v>
      </c>
      <c r="J31" s="460" t="s">
        <v>128</v>
      </c>
      <c r="K31" s="461"/>
      <c r="L31" s="440"/>
    </row>
    <row r="32" spans="1:19" ht="26.45" customHeight="1" x14ac:dyDescent="0.25">
      <c r="A32" s="446"/>
      <c r="B32" s="145" t="s">
        <v>170</v>
      </c>
      <c r="C32" s="146" t="s">
        <v>130</v>
      </c>
      <c r="D32" s="444"/>
      <c r="E32" s="146">
        <v>0</v>
      </c>
      <c r="F32" s="146" t="s">
        <v>180</v>
      </c>
      <c r="G32" s="146" t="s">
        <v>181</v>
      </c>
      <c r="H32" s="146" t="s">
        <v>182</v>
      </c>
      <c r="I32" s="146" t="s">
        <v>183</v>
      </c>
      <c r="J32" s="462"/>
      <c r="K32" s="463"/>
      <c r="L32" s="441"/>
    </row>
    <row r="33" spans="1:19" ht="39.6" customHeight="1" x14ac:dyDescent="0.25">
      <c r="A33" s="147">
        <v>1</v>
      </c>
      <c r="B33" s="80"/>
      <c r="C33" s="80"/>
      <c r="D33" s="85">
        <v>20</v>
      </c>
      <c r="E33" s="85"/>
      <c r="F33" s="85"/>
      <c r="G33" s="85"/>
      <c r="H33" s="85"/>
      <c r="I33" s="85"/>
      <c r="J33" s="464"/>
      <c r="K33" s="465"/>
      <c r="L33" s="148"/>
      <c r="M33" s="72" t="str">
        <f>IF(E33&gt;0,E33,"")</f>
        <v/>
      </c>
      <c r="N33" s="72" t="str">
        <f t="shared" ref="N33:Q33" si="13">IF(F33&gt;0,F33,"")</f>
        <v/>
      </c>
      <c r="O33" s="72" t="str">
        <f t="shared" si="13"/>
        <v/>
      </c>
      <c r="P33" s="72" t="str">
        <f t="shared" si="13"/>
        <v/>
      </c>
      <c r="Q33" s="72" t="str">
        <f t="shared" si="13"/>
        <v/>
      </c>
      <c r="S33" s="72">
        <f>SUM(M33:R33)/$A$30*D33</f>
        <v>0</v>
      </c>
    </row>
    <row r="34" spans="1:19" ht="39.6" customHeight="1" x14ac:dyDescent="0.25">
      <c r="A34" s="147">
        <v>2</v>
      </c>
      <c r="B34" s="80"/>
      <c r="C34" s="80"/>
      <c r="D34" s="85">
        <v>10</v>
      </c>
      <c r="E34" s="85"/>
      <c r="F34" s="85"/>
      <c r="G34" s="85"/>
      <c r="H34" s="85"/>
      <c r="I34" s="85"/>
      <c r="J34" s="464"/>
      <c r="K34" s="465"/>
      <c r="L34" s="148"/>
      <c r="M34" s="72" t="str">
        <f t="shared" ref="M34:M49" si="14">IF(E34&gt;0,E34,"")</f>
        <v/>
      </c>
      <c r="N34" s="72" t="str">
        <f t="shared" ref="N34:N49" si="15">IF(F34&gt;0,F34,"")</f>
        <v/>
      </c>
      <c r="O34" s="72" t="str">
        <f t="shared" ref="O34:O49" si="16">IF(G34&gt;0,G34,"")</f>
        <v/>
      </c>
      <c r="P34" s="72" t="str">
        <f t="shared" ref="P34:P49" si="17">IF(H34&gt;0,H34,"")</f>
        <v/>
      </c>
      <c r="Q34" s="72" t="str">
        <f t="shared" ref="Q34:Q49" si="18">IF(I34&gt;0,I34,"")</f>
        <v/>
      </c>
      <c r="S34" s="72">
        <f t="shared" ref="S34:S49" si="19">SUM(M34:R34)/$A$30*D34</f>
        <v>0</v>
      </c>
    </row>
    <row r="35" spans="1:19" ht="39.6" customHeight="1" x14ac:dyDescent="0.25">
      <c r="A35" s="147">
        <v>3</v>
      </c>
      <c r="B35" s="80"/>
      <c r="C35" s="80"/>
      <c r="D35" s="85"/>
      <c r="E35" s="85"/>
      <c r="F35" s="85"/>
      <c r="G35" s="85"/>
      <c r="H35" s="85"/>
      <c r="I35" s="85"/>
      <c r="J35" s="464"/>
      <c r="K35" s="465"/>
      <c r="L35" s="148"/>
      <c r="M35" s="72" t="str">
        <f t="shared" si="14"/>
        <v/>
      </c>
      <c r="N35" s="72" t="str">
        <f t="shared" si="15"/>
        <v/>
      </c>
      <c r="O35" s="72" t="str">
        <f t="shared" si="16"/>
        <v/>
      </c>
      <c r="P35" s="72" t="str">
        <f t="shared" si="17"/>
        <v/>
      </c>
      <c r="Q35" s="72" t="str">
        <f t="shared" si="18"/>
        <v/>
      </c>
      <c r="S35" s="72">
        <f t="shared" si="19"/>
        <v>0</v>
      </c>
    </row>
    <row r="36" spans="1:19" ht="61.9" hidden="1" customHeight="1" x14ac:dyDescent="0.25">
      <c r="A36" s="147">
        <v>4</v>
      </c>
      <c r="B36" s="80"/>
      <c r="C36" s="80"/>
      <c r="D36" s="81"/>
      <c r="E36" s="85"/>
      <c r="F36" s="85"/>
      <c r="G36" s="85"/>
      <c r="H36" s="85"/>
      <c r="I36" s="85"/>
      <c r="J36" s="466"/>
      <c r="K36" s="467"/>
      <c r="L36" s="148"/>
      <c r="M36" s="72" t="str">
        <f t="shared" si="14"/>
        <v/>
      </c>
      <c r="N36" s="72" t="str">
        <f t="shared" si="15"/>
        <v/>
      </c>
      <c r="O36" s="72" t="str">
        <f t="shared" si="16"/>
        <v/>
      </c>
      <c r="P36" s="72" t="str">
        <f t="shared" si="17"/>
        <v/>
      </c>
      <c r="Q36" s="72" t="str">
        <f t="shared" si="18"/>
        <v/>
      </c>
      <c r="S36" s="72">
        <f t="shared" si="19"/>
        <v>0</v>
      </c>
    </row>
    <row r="37" spans="1:19" ht="61.9" hidden="1" customHeight="1" x14ac:dyDescent="0.25">
      <c r="A37" s="147">
        <v>5</v>
      </c>
      <c r="B37" s="80"/>
      <c r="C37" s="80"/>
      <c r="D37" s="81"/>
      <c r="E37" s="85"/>
      <c r="F37" s="85"/>
      <c r="G37" s="85"/>
      <c r="H37" s="85"/>
      <c r="I37" s="85"/>
      <c r="J37" s="466"/>
      <c r="K37" s="467"/>
      <c r="L37" s="148"/>
      <c r="M37" s="72" t="str">
        <f t="shared" si="14"/>
        <v/>
      </c>
      <c r="N37" s="72" t="str">
        <f t="shared" si="15"/>
        <v/>
      </c>
      <c r="O37" s="72" t="str">
        <f t="shared" si="16"/>
        <v/>
      </c>
      <c r="P37" s="72" t="str">
        <f t="shared" si="17"/>
        <v/>
      </c>
      <c r="Q37" s="72" t="str">
        <f t="shared" si="18"/>
        <v/>
      </c>
      <c r="S37" s="72">
        <f t="shared" si="19"/>
        <v>0</v>
      </c>
    </row>
    <row r="38" spans="1:19" ht="34.15" hidden="1" customHeight="1" x14ac:dyDescent="0.25">
      <c r="A38" s="147">
        <v>6</v>
      </c>
      <c r="B38" s="80"/>
      <c r="C38" s="80"/>
      <c r="D38" s="81"/>
      <c r="E38" s="85"/>
      <c r="F38" s="85"/>
      <c r="G38" s="85"/>
      <c r="H38" s="85"/>
      <c r="I38" s="85"/>
      <c r="J38" s="466"/>
      <c r="K38" s="467"/>
      <c r="L38" s="148"/>
      <c r="M38" s="72" t="str">
        <f t="shared" si="14"/>
        <v/>
      </c>
      <c r="N38" s="72" t="str">
        <f t="shared" si="15"/>
        <v/>
      </c>
      <c r="O38" s="72" t="str">
        <f t="shared" si="16"/>
        <v/>
      </c>
      <c r="P38" s="72" t="str">
        <f t="shared" si="17"/>
        <v/>
      </c>
      <c r="Q38" s="72" t="str">
        <f t="shared" si="18"/>
        <v/>
      </c>
      <c r="S38" s="72">
        <f t="shared" si="19"/>
        <v>0</v>
      </c>
    </row>
    <row r="39" spans="1:19" hidden="1" x14ac:dyDescent="0.25">
      <c r="A39" s="147">
        <v>7</v>
      </c>
      <c r="B39" s="80"/>
      <c r="C39" s="80"/>
      <c r="D39" s="81"/>
      <c r="E39" s="81"/>
      <c r="F39" s="81"/>
      <c r="G39" s="81"/>
      <c r="H39" s="81"/>
      <c r="I39" s="81"/>
      <c r="J39" s="466"/>
      <c r="K39" s="467"/>
      <c r="L39" s="148"/>
      <c r="M39" s="72" t="str">
        <f t="shared" si="14"/>
        <v/>
      </c>
      <c r="N39" s="72" t="str">
        <f t="shared" si="15"/>
        <v/>
      </c>
      <c r="O39" s="72" t="str">
        <f t="shared" si="16"/>
        <v/>
      </c>
      <c r="P39" s="72" t="str">
        <f t="shared" si="17"/>
        <v/>
      </c>
      <c r="Q39" s="72" t="str">
        <f t="shared" si="18"/>
        <v/>
      </c>
      <c r="S39" s="72">
        <f t="shared" si="19"/>
        <v>0</v>
      </c>
    </row>
    <row r="40" spans="1:19" hidden="1" x14ac:dyDescent="0.25">
      <c r="A40" s="147">
        <v>8</v>
      </c>
      <c r="B40" s="80"/>
      <c r="C40" s="80"/>
      <c r="D40" s="81"/>
      <c r="E40" s="81"/>
      <c r="F40" s="81"/>
      <c r="G40" s="81"/>
      <c r="H40" s="81"/>
      <c r="I40" s="81"/>
      <c r="J40" s="466"/>
      <c r="K40" s="467"/>
      <c r="L40" s="148"/>
      <c r="M40" s="72" t="str">
        <f t="shared" si="14"/>
        <v/>
      </c>
      <c r="N40" s="72" t="str">
        <f t="shared" si="15"/>
        <v/>
      </c>
      <c r="O40" s="72" t="str">
        <f t="shared" si="16"/>
        <v/>
      </c>
      <c r="P40" s="72" t="str">
        <f t="shared" si="17"/>
        <v/>
      </c>
      <c r="Q40" s="72" t="str">
        <f t="shared" si="18"/>
        <v/>
      </c>
      <c r="S40" s="72">
        <f t="shared" si="19"/>
        <v>0</v>
      </c>
    </row>
    <row r="41" spans="1:19" hidden="1" x14ac:dyDescent="0.25">
      <c r="A41" s="147">
        <v>9</v>
      </c>
      <c r="B41" s="80"/>
      <c r="C41" s="80"/>
      <c r="D41" s="81"/>
      <c r="E41" s="81"/>
      <c r="F41" s="81"/>
      <c r="G41" s="81"/>
      <c r="H41" s="81"/>
      <c r="I41" s="81"/>
      <c r="J41" s="466"/>
      <c r="K41" s="467"/>
      <c r="L41" s="148"/>
      <c r="M41" s="72" t="str">
        <f t="shared" si="14"/>
        <v/>
      </c>
      <c r="N41" s="72" t="str">
        <f t="shared" si="15"/>
        <v/>
      </c>
      <c r="O41" s="72" t="str">
        <f t="shared" si="16"/>
        <v/>
      </c>
      <c r="P41" s="72" t="str">
        <f t="shared" si="17"/>
        <v/>
      </c>
      <c r="Q41" s="72" t="str">
        <f t="shared" si="18"/>
        <v/>
      </c>
      <c r="S41" s="72">
        <f t="shared" si="19"/>
        <v>0</v>
      </c>
    </row>
    <row r="42" spans="1:19" hidden="1" x14ac:dyDescent="0.25">
      <c r="A42" s="147">
        <v>10</v>
      </c>
      <c r="B42" s="80"/>
      <c r="C42" s="80"/>
      <c r="D42" s="81"/>
      <c r="E42" s="81"/>
      <c r="F42" s="81"/>
      <c r="G42" s="81"/>
      <c r="H42" s="81"/>
      <c r="I42" s="81"/>
      <c r="J42" s="466"/>
      <c r="K42" s="467"/>
      <c r="L42" s="148"/>
      <c r="M42" s="72" t="str">
        <f t="shared" si="14"/>
        <v/>
      </c>
      <c r="N42" s="72" t="str">
        <f t="shared" si="15"/>
        <v/>
      </c>
      <c r="O42" s="72" t="str">
        <f t="shared" si="16"/>
        <v/>
      </c>
      <c r="P42" s="72" t="str">
        <f t="shared" si="17"/>
        <v/>
      </c>
      <c r="Q42" s="72" t="str">
        <f t="shared" si="18"/>
        <v/>
      </c>
      <c r="S42" s="72">
        <f t="shared" si="19"/>
        <v>0</v>
      </c>
    </row>
    <row r="43" spans="1:19" hidden="1" x14ac:dyDescent="0.25">
      <c r="A43" s="147">
        <v>11</v>
      </c>
      <c r="B43" s="80"/>
      <c r="C43" s="80"/>
      <c r="D43" s="81"/>
      <c r="E43" s="81"/>
      <c r="F43" s="81"/>
      <c r="G43" s="81"/>
      <c r="H43" s="81"/>
      <c r="I43" s="81"/>
      <c r="J43" s="466"/>
      <c r="K43" s="467"/>
      <c r="L43" s="148"/>
      <c r="M43" s="72" t="str">
        <f t="shared" si="14"/>
        <v/>
      </c>
      <c r="N43" s="72" t="str">
        <f t="shared" si="15"/>
        <v/>
      </c>
      <c r="O43" s="72" t="str">
        <f t="shared" si="16"/>
        <v/>
      </c>
      <c r="P43" s="72" t="str">
        <f t="shared" si="17"/>
        <v/>
      </c>
      <c r="Q43" s="72" t="str">
        <f t="shared" si="18"/>
        <v/>
      </c>
      <c r="S43" s="72">
        <f t="shared" si="19"/>
        <v>0</v>
      </c>
    </row>
    <row r="44" spans="1:19" hidden="1" x14ac:dyDescent="0.25">
      <c r="A44" s="147">
        <v>12</v>
      </c>
      <c r="B44" s="80"/>
      <c r="C44" s="80"/>
      <c r="D44" s="81"/>
      <c r="E44" s="81"/>
      <c r="F44" s="81"/>
      <c r="G44" s="81"/>
      <c r="H44" s="81"/>
      <c r="I44" s="81"/>
      <c r="J44" s="466"/>
      <c r="K44" s="467"/>
      <c r="L44" s="148"/>
      <c r="M44" s="72" t="str">
        <f t="shared" si="14"/>
        <v/>
      </c>
      <c r="N44" s="72" t="str">
        <f t="shared" si="15"/>
        <v/>
      </c>
      <c r="O44" s="72" t="str">
        <f t="shared" si="16"/>
        <v/>
      </c>
      <c r="P44" s="72" t="str">
        <f t="shared" si="17"/>
        <v/>
      </c>
      <c r="Q44" s="72" t="str">
        <f t="shared" si="18"/>
        <v/>
      </c>
      <c r="S44" s="72">
        <f t="shared" si="19"/>
        <v>0</v>
      </c>
    </row>
    <row r="45" spans="1:19" hidden="1" x14ac:dyDescent="0.25">
      <c r="A45" s="147">
        <v>13</v>
      </c>
      <c r="B45" s="80"/>
      <c r="C45" s="80"/>
      <c r="D45" s="81"/>
      <c r="E45" s="81"/>
      <c r="F45" s="81"/>
      <c r="G45" s="81"/>
      <c r="H45" s="81"/>
      <c r="I45" s="81"/>
      <c r="J45" s="466"/>
      <c r="K45" s="467"/>
      <c r="L45" s="148"/>
      <c r="M45" s="72" t="str">
        <f t="shared" si="14"/>
        <v/>
      </c>
      <c r="N45" s="72" t="str">
        <f t="shared" si="15"/>
        <v/>
      </c>
      <c r="O45" s="72" t="str">
        <f t="shared" si="16"/>
        <v/>
      </c>
      <c r="P45" s="72" t="str">
        <f t="shared" si="17"/>
        <v/>
      </c>
      <c r="Q45" s="72" t="str">
        <f t="shared" si="18"/>
        <v/>
      </c>
      <c r="S45" s="72">
        <f t="shared" si="19"/>
        <v>0</v>
      </c>
    </row>
    <row r="46" spans="1:19" hidden="1" x14ac:dyDescent="0.25">
      <c r="A46" s="147">
        <v>14</v>
      </c>
      <c r="B46" s="80"/>
      <c r="C46" s="80"/>
      <c r="D46" s="81"/>
      <c r="E46" s="81"/>
      <c r="F46" s="81"/>
      <c r="G46" s="81"/>
      <c r="H46" s="81"/>
      <c r="I46" s="81"/>
      <c r="J46" s="466"/>
      <c r="K46" s="467"/>
      <c r="L46" s="148"/>
      <c r="M46" s="72" t="str">
        <f t="shared" si="14"/>
        <v/>
      </c>
      <c r="N46" s="72" t="str">
        <f t="shared" si="15"/>
        <v/>
      </c>
      <c r="O46" s="72" t="str">
        <f t="shared" si="16"/>
        <v/>
      </c>
      <c r="P46" s="72" t="str">
        <f t="shared" si="17"/>
        <v/>
      </c>
      <c r="Q46" s="72" t="str">
        <f t="shared" si="18"/>
        <v/>
      </c>
      <c r="S46" s="72">
        <f t="shared" si="19"/>
        <v>0</v>
      </c>
    </row>
    <row r="47" spans="1:19" hidden="1" x14ac:dyDescent="0.25">
      <c r="A47" s="147">
        <v>15</v>
      </c>
      <c r="B47" s="80"/>
      <c r="C47" s="80"/>
      <c r="D47" s="81"/>
      <c r="E47" s="81"/>
      <c r="F47" s="81"/>
      <c r="G47" s="81"/>
      <c r="H47" s="81"/>
      <c r="I47" s="81"/>
      <c r="J47" s="466"/>
      <c r="K47" s="467"/>
      <c r="L47" s="148"/>
      <c r="M47" s="72" t="str">
        <f t="shared" si="14"/>
        <v/>
      </c>
      <c r="N47" s="72" t="str">
        <f t="shared" si="15"/>
        <v/>
      </c>
      <c r="O47" s="72" t="str">
        <f t="shared" si="16"/>
        <v/>
      </c>
      <c r="P47" s="72" t="str">
        <f t="shared" si="17"/>
        <v/>
      </c>
      <c r="Q47" s="72" t="str">
        <f t="shared" si="18"/>
        <v/>
      </c>
      <c r="S47" s="72">
        <f t="shared" si="19"/>
        <v>0</v>
      </c>
    </row>
    <row r="48" spans="1:19" hidden="1" x14ac:dyDescent="0.25">
      <c r="A48" s="147">
        <v>16</v>
      </c>
      <c r="B48" s="80"/>
      <c r="C48" s="80"/>
      <c r="D48" s="81"/>
      <c r="E48" s="81"/>
      <c r="F48" s="81"/>
      <c r="G48" s="81"/>
      <c r="H48" s="81"/>
      <c r="I48" s="81"/>
      <c r="J48" s="466"/>
      <c r="K48" s="467"/>
      <c r="L48" s="148"/>
      <c r="M48" s="72" t="str">
        <f t="shared" si="14"/>
        <v/>
      </c>
      <c r="N48" s="72" t="str">
        <f t="shared" si="15"/>
        <v/>
      </c>
      <c r="O48" s="72" t="str">
        <f t="shared" si="16"/>
        <v/>
      </c>
      <c r="P48" s="72" t="str">
        <f t="shared" si="17"/>
        <v/>
      </c>
      <c r="Q48" s="72" t="str">
        <f t="shared" si="18"/>
        <v/>
      </c>
      <c r="S48" s="72">
        <f t="shared" si="19"/>
        <v>0</v>
      </c>
    </row>
    <row r="49" spans="1:19" hidden="1" x14ac:dyDescent="0.25">
      <c r="A49" s="147">
        <v>17</v>
      </c>
      <c r="B49" s="80"/>
      <c r="C49" s="80"/>
      <c r="D49" s="81"/>
      <c r="E49" s="81"/>
      <c r="F49" s="81"/>
      <c r="G49" s="81"/>
      <c r="H49" s="81"/>
      <c r="I49" s="81"/>
      <c r="J49" s="466"/>
      <c r="K49" s="467"/>
      <c r="L49" s="148"/>
      <c r="M49" s="72" t="str">
        <f t="shared" si="14"/>
        <v/>
      </c>
      <c r="N49" s="72" t="str">
        <f t="shared" si="15"/>
        <v/>
      </c>
      <c r="O49" s="72" t="str">
        <f t="shared" si="16"/>
        <v/>
      </c>
      <c r="P49" s="72" t="str">
        <f t="shared" si="17"/>
        <v/>
      </c>
      <c r="Q49" s="72" t="str">
        <f t="shared" si="18"/>
        <v/>
      </c>
      <c r="S49" s="72">
        <f t="shared" si="19"/>
        <v>0</v>
      </c>
    </row>
    <row r="50" spans="1:19" ht="30.6" customHeight="1" x14ac:dyDescent="0.25">
      <c r="A50" s="447" t="s">
        <v>190</v>
      </c>
      <c r="B50" s="448"/>
      <c r="C50" s="448"/>
      <c r="D50" s="93">
        <f>SUM(D33:D49)</f>
        <v>30</v>
      </c>
      <c r="E50" s="449" t="str">
        <f>IF(D50=A30,"pesatura corretta","pesatura non corretta")</f>
        <v>pesatura corretta</v>
      </c>
      <c r="F50" s="449"/>
      <c r="G50" s="449"/>
      <c r="H50" s="449"/>
      <c r="I50" s="449"/>
      <c r="J50" s="449"/>
      <c r="K50" s="449"/>
      <c r="L50" s="450"/>
      <c r="S50" s="72">
        <f t="shared" ref="S50" si="20">SUM(M50:R50)/$A$30*D50</f>
        <v>0</v>
      </c>
    </row>
    <row r="51" spans="1:19" ht="32.450000000000003" customHeight="1" x14ac:dyDescent="0.25">
      <c r="A51" s="451" t="s">
        <v>173</v>
      </c>
      <c r="B51" s="452"/>
      <c r="C51" s="452"/>
      <c r="D51" s="453">
        <f>S51/100*A30</f>
        <v>0</v>
      </c>
      <c r="E51" s="453"/>
      <c r="F51" s="453"/>
      <c r="G51" s="453"/>
      <c r="H51" s="453"/>
      <c r="I51" s="453"/>
      <c r="J51" s="453"/>
      <c r="K51" s="453"/>
      <c r="L51" s="454"/>
      <c r="S51" s="72">
        <f>SUM(S33:S49)</f>
        <v>0</v>
      </c>
    </row>
    <row r="52" spans="1:19" ht="32.450000000000003" customHeight="1" x14ac:dyDescent="0.25">
      <c r="A52" s="451" t="s">
        <v>146</v>
      </c>
      <c r="B52" s="452"/>
      <c r="C52" s="452"/>
      <c r="D52" s="455">
        <f>S51/100</f>
        <v>0</v>
      </c>
      <c r="E52" s="455"/>
      <c r="F52" s="455"/>
      <c r="G52" s="455"/>
      <c r="H52" s="455"/>
      <c r="I52" s="455"/>
      <c r="J52" s="455"/>
      <c r="K52" s="455"/>
      <c r="L52" s="454"/>
    </row>
    <row r="53" spans="1:19" ht="51" customHeight="1" x14ac:dyDescent="0.25">
      <c r="A53" s="433" t="s">
        <v>12</v>
      </c>
      <c r="B53" s="434"/>
      <c r="C53" s="434"/>
      <c r="D53" s="434"/>
      <c r="E53" s="434"/>
      <c r="F53" s="434"/>
      <c r="G53" s="434"/>
      <c r="H53" s="434"/>
      <c r="I53" s="434"/>
      <c r="J53" s="434"/>
      <c r="K53" s="434"/>
      <c r="L53" s="435"/>
    </row>
    <row r="54" spans="1:19" ht="31.9" customHeight="1" x14ac:dyDescent="0.25">
      <c r="A54" s="436" t="s">
        <v>135</v>
      </c>
      <c r="B54" s="437"/>
      <c r="C54" s="437"/>
      <c r="D54" s="437"/>
      <c r="E54" s="460" t="s">
        <v>136</v>
      </c>
      <c r="F54" s="496"/>
      <c r="G54" s="496"/>
      <c r="H54" s="496"/>
      <c r="I54" s="496"/>
      <c r="J54" s="496"/>
      <c r="K54" s="461"/>
      <c r="L54" s="439"/>
    </row>
    <row r="55" spans="1:19" ht="39" customHeight="1" x14ac:dyDescent="0.25">
      <c r="A55" s="481">
        <v>30</v>
      </c>
      <c r="B55" s="361"/>
      <c r="C55" s="361"/>
      <c r="D55" s="361"/>
      <c r="E55" s="497"/>
      <c r="F55" s="498"/>
      <c r="G55" s="498"/>
      <c r="H55" s="498"/>
      <c r="I55" s="498"/>
      <c r="J55" s="498"/>
      <c r="K55" s="499"/>
      <c r="L55" s="440"/>
    </row>
    <row r="56" spans="1:19" ht="70.150000000000006" customHeight="1" x14ac:dyDescent="0.25">
      <c r="A56" s="445" t="s">
        <v>209</v>
      </c>
      <c r="B56" s="482" t="s">
        <v>154</v>
      </c>
      <c r="C56" s="443" t="s">
        <v>171</v>
      </c>
      <c r="D56" s="443" t="s">
        <v>129</v>
      </c>
      <c r="E56" s="146" t="s">
        <v>137</v>
      </c>
      <c r="F56" s="146" t="s">
        <v>138</v>
      </c>
      <c r="G56" s="146" t="s">
        <v>139</v>
      </c>
      <c r="H56" s="146" t="s">
        <v>140</v>
      </c>
      <c r="I56" s="149" t="s">
        <v>141</v>
      </c>
      <c r="J56" s="460" t="s">
        <v>164</v>
      </c>
      <c r="K56" s="461"/>
      <c r="L56" s="440"/>
    </row>
    <row r="57" spans="1:19" ht="24.6" customHeight="1" x14ac:dyDescent="0.25">
      <c r="A57" s="446"/>
      <c r="B57" s="482"/>
      <c r="C57" s="444"/>
      <c r="D57" s="444"/>
      <c r="E57" s="146">
        <v>0</v>
      </c>
      <c r="F57" s="146" t="s">
        <v>180</v>
      </c>
      <c r="G57" s="146" t="s">
        <v>181</v>
      </c>
      <c r="H57" s="146" t="s">
        <v>182</v>
      </c>
      <c r="I57" s="146" t="s">
        <v>183</v>
      </c>
      <c r="J57" s="462"/>
      <c r="K57" s="463"/>
      <c r="L57" s="441"/>
    </row>
    <row r="58" spans="1:19" ht="49.15" customHeight="1" x14ac:dyDescent="0.25">
      <c r="A58" s="147">
        <v>1</v>
      </c>
      <c r="B58" s="86" t="s">
        <v>18</v>
      </c>
      <c r="C58" s="86" t="s">
        <v>223</v>
      </c>
      <c r="D58" s="85">
        <v>5</v>
      </c>
      <c r="E58" s="85"/>
      <c r="F58" s="85"/>
      <c r="G58" s="85"/>
      <c r="H58" s="85"/>
      <c r="I58" s="85"/>
      <c r="J58" s="341"/>
      <c r="K58" s="343"/>
      <c r="L58" s="150"/>
      <c r="M58" s="72" t="str">
        <f t="shared" ref="M58" si="21">IF(E58&gt;0,E58,"")</f>
        <v/>
      </c>
      <c r="N58" s="72" t="str">
        <f t="shared" ref="N58" si="22">IF(F58&gt;0,F58,"")</f>
        <v/>
      </c>
      <c r="O58" s="72" t="str">
        <f t="shared" ref="O58" si="23">IF(G58&gt;0,G58,"")</f>
        <v/>
      </c>
      <c r="P58" s="72" t="str">
        <f t="shared" ref="P58" si="24">IF(H58&gt;0,H58,"")</f>
        <v/>
      </c>
      <c r="Q58" s="72" t="str">
        <f t="shared" ref="Q58" si="25">IF(I58&gt;0,I58,"")</f>
        <v/>
      </c>
      <c r="S58" s="87">
        <f>SUM(N58:R58)/$A$55*D58</f>
        <v>0</v>
      </c>
    </row>
    <row r="59" spans="1:19" ht="40.15" customHeight="1" x14ac:dyDescent="0.25">
      <c r="A59" s="147">
        <v>2</v>
      </c>
      <c r="B59" s="86" t="s">
        <v>117</v>
      </c>
      <c r="C59" s="86" t="s">
        <v>217</v>
      </c>
      <c r="D59" s="85">
        <v>5</v>
      </c>
      <c r="E59" s="85"/>
      <c r="F59" s="85"/>
      <c r="G59" s="85"/>
      <c r="H59" s="85"/>
      <c r="I59" s="85"/>
      <c r="J59" s="341"/>
      <c r="K59" s="343"/>
      <c r="L59" s="150"/>
      <c r="M59" s="72" t="str">
        <f t="shared" ref="M59:M62" si="26">IF(E59&gt;0,E59,"")</f>
        <v/>
      </c>
      <c r="N59" s="72" t="str">
        <f t="shared" ref="N59:N62" si="27">IF(F59&gt;0,F59,"")</f>
        <v/>
      </c>
      <c r="O59" s="72" t="str">
        <f t="shared" ref="O59:O62" si="28">IF(G59&gt;0,G59,"")</f>
        <v/>
      </c>
      <c r="P59" s="72" t="str">
        <f t="shared" ref="P59:P62" si="29">IF(H59&gt;0,H59,"")</f>
        <v/>
      </c>
      <c r="Q59" s="72" t="str">
        <f t="shared" ref="Q59:Q62" si="30">IF(I59&gt;0,I59,"")</f>
        <v/>
      </c>
      <c r="S59" s="87">
        <f t="shared" ref="S59:S62" si="31">SUM(N59:R59)/$A$55*D59</f>
        <v>0</v>
      </c>
    </row>
    <row r="60" spans="1:19" ht="66" customHeight="1" x14ac:dyDescent="0.25">
      <c r="A60" s="147">
        <v>3</v>
      </c>
      <c r="B60" s="86" t="s">
        <v>175</v>
      </c>
      <c r="C60" s="86" t="s">
        <v>218</v>
      </c>
      <c r="D60" s="85">
        <v>5</v>
      </c>
      <c r="E60" s="85"/>
      <c r="F60" s="85"/>
      <c r="G60" s="85"/>
      <c r="H60" s="85"/>
      <c r="I60" s="85"/>
      <c r="J60" s="341"/>
      <c r="K60" s="343"/>
      <c r="L60" s="150"/>
      <c r="M60" s="72" t="str">
        <f t="shared" si="26"/>
        <v/>
      </c>
      <c r="N60" s="72" t="str">
        <f t="shared" si="27"/>
        <v/>
      </c>
      <c r="O60" s="72" t="str">
        <f t="shared" si="28"/>
        <v/>
      </c>
      <c r="P60" s="72" t="str">
        <f t="shared" si="29"/>
        <v/>
      </c>
      <c r="Q60" s="72" t="str">
        <f t="shared" si="30"/>
        <v/>
      </c>
      <c r="S60" s="87">
        <f t="shared" si="31"/>
        <v>0</v>
      </c>
    </row>
    <row r="61" spans="1:19" ht="58.15" customHeight="1" x14ac:dyDescent="0.25">
      <c r="A61" s="147">
        <v>4</v>
      </c>
      <c r="B61" s="86" t="s">
        <v>119</v>
      </c>
      <c r="C61" s="86" t="s">
        <v>219</v>
      </c>
      <c r="D61" s="85">
        <v>5</v>
      </c>
      <c r="E61" s="85"/>
      <c r="F61" s="85"/>
      <c r="G61" s="85"/>
      <c r="H61" s="85"/>
      <c r="I61" s="85"/>
      <c r="J61" s="341"/>
      <c r="K61" s="343"/>
      <c r="L61" s="150"/>
      <c r="M61" s="72" t="str">
        <f t="shared" si="26"/>
        <v/>
      </c>
      <c r="N61" s="72" t="str">
        <f t="shared" si="27"/>
        <v/>
      </c>
      <c r="O61" s="72" t="str">
        <f t="shared" si="28"/>
        <v/>
      </c>
      <c r="P61" s="72" t="str">
        <f t="shared" si="29"/>
        <v/>
      </c>
      <c r="Q61" s="72" t="str">
        <f t="shared" si="30"/>
        <v/>
      </c>
      <c r="S61" s="87">
        <f t="shared" si="31"/>
        <v>0</v>
      </c>
    </row>
    <row r="62" spans="1:19" ht="51.6" customHeight="1" x14ac:dyDescent="0.25">
      <c r="A62" s="147">
        <v>5</v>
      </c>
      <c r="B62" s="86" t="s">
        <v>120</v>
      </c>
      <c r="C62" s="86" t="s">
        <v>220</v>
      </c>
      <c r="D62" s="85">
        <v>5</v>
      </c>
      <c r="E62" s="85"/>
      <c r="F62" s="85"/>
      <c r="G62" s="85"/>
      <c r="H62" s="85"/>
      <c r="I62" s="85"/>
      <c r="J62" s="341"/>
      <c r="K62" s="343"/>
      <c r="L62" s="150"/>
      <c r="M62" s="72" t="str">
        <f t="shared" si="26"/>
        <v/>
      </c>
      <c r="N62" s="72" t="str">
        <f t="shared" si="27"/>
        <v/>
      </c>
      <c r="O62" s="72" t="str">
        <f t="shared" si="28"/>
        <v/>
      </c>
      <c r="P62" s="72" t="str">
        <f t="shared" si="29"/>
        <v/>
      </c>
      <c r="Q62" s="72" t="str">
        <f t="shared" si="30"/>
        <v/>
      </c>
      <c r="S62" s="87">
        <f t="shared" si="31"/>
        <v>0</v>
      </c>
    </row>
    <row r="63" spans="1:19" ht="51.6" customHeight="1" x14ac:dyDescent="0.25">
      <c r="A63" s="147">
        <v>6</v>
      </c>
      <c r="B63" s="86" t="s">
        <v>221</v>
      </c>
      <c r="C63" s="86" t="s">
        <v>222</v>
      </c>
      <c r="D63" s="85">
        <v>5</v>
      </c>
      <c r="E63" s="85"/>
      <c r="F63" s="85"/>
      <c r="G63" s="85"/>
      <c r="H63" s="85"/>
      <c r="I63" s="85"/>
      <c r="J63" s="341"/>
      <c r="K63" s="343"/>
      <c r="L63" s="150"/>
      <c r="M63" s="72" t="str">
        <f t="shared" ref="M63" si="32">IF(E63&gt;0,E63,"")</f>
        <v/>
      </c>
      <c r="N63" s="72" t="str">
        <f t="shared" ref="N63" si="33">IF(F63&gt;0,F63,"")</f>
        <v/>
      </c>
      <c r="O63" s="72" t="str">
        <f t="shared" ref="O63" si="34">IF(G63&gt;0,G63,"")</f>
        <v/>
      </c>
      <c r="P63" s="72" t="str">
        <f t="shared" ref="P63" si="35">IF(H63&gt;0,H63,"")</f>
        <v/>
      </c>
      <c r="Q63" s="72" t="str">
        <f t="shared" ref="Q63" si="36">IF(I63&gt;0,I63,"")</f>
        <v/>
      </c>
      <c r="S63" s="87">
        <f t="shared" ref="S63" si="37">SUM(N63:R63)/$A$55*D63</f>
        <v>0</v>
      </c>
    </row>
    <row r="64" spans="1:19" ht="30" customHeight="1" x14ac:dyDescent="0.25">
      <c r="A64" s="447" t="s">
        <v>190</v>
      </c>
      <c r="B64" s="448"/>
      <c r="C64" s="448"/>
      <c r="D64" s="93">
        <f>SUM(D58:D63)</f>
        <v>30</v>
      </c>
      <c r="E64" s="449" t="str">
        <f>IF(D64=A55,"pesatura corretta","pesatura non corretta")</f>
        <v>pesatura corretta</v>
      </c>
      <c r="F64" s="449"/>
      <c r="G64" s="449"/>
      <c r="H64" s="449"/>
      <c r="I64" s="449"/>
      <c r="J64" s="449"/>
      <c r="K64" s="449"/>
      <c r="L64" s="450"/>
      <c r="S64" s="87">
        <f>SUM(S58:S63)</f>
        <v>0</v>
      </c>
    </row>
    <row r="65" spans="1:12" s="91" customFormat="1" ht="37.15" customHeight="1" x14ac:dyDescent="0.4">
      <c r="A65" s="451" t="s">
        <v>147</v>
      </c>
      <c r="B65" s="452"/>
      <c r="C65" s="452"/>
      <c r="D65" s="453">
        <f>S64/100*A55</f>
        <v>0</v>
      </c>
      <c r="E65" s="453"/>
      <c r="F65" s="453"/>
      <c r="G65" s="453"/>
      <c r="H65" s="453"/>
      <c r="I65" s="453"/>
      <c r="J65" s="453"/>
      <c r="K65" s="453"/>
      <c r="L65" s="459"/>
    </row>
    <row r="66" spans="1:12" s="91" customFormat="1" ht="40.9" customHeight="1" x14ac:dyDescent="0.4">
      <c r="A66" s="451" t="s">
        <v>148</v>
      </c>
      <c r="B66" s="452"/>
      <c r="C66" s="452"/>
      <c r="D66" s="455">
        <f>S64/100</f>
        <v>0</v>
      </c>
      <c r="E66" s="455"/>
      <c r="F66" s="455"/>
      <c r="G66" s="455"/>
      <c r="H66" s="455"/>
      <c r="I66" s="455"/>
      <c r="J66" s="455"/>
      <c r="K66" s="455"/>
      <c r="L66" s="459"/>
    </row>
    <row r="67" spans="1:12" x14ac:dyDescent="0.25">
      <c r="A67" s="494"/>
      <c r="B67" s="391"/>
      <c r="C67" s="391"/>
      <c r="D67" s="391"/>
      <c r="E67" s="391"/>
      <c r="F67" s="391"/>
      <c r="G67" s="391"/>
      <c r="H67" s="391"/>
      <c r="I67" s="391"/>
      <c r="J67" s="391"/>
      <c r="K67" s="391"/>
      <c r="L67" s="495"/>
    </row>
    <row r="68" spans="1:12" ht="51" x14ac:dyDescent="0.25">
      <c r="A68" s="484" t="s">
        <v>31</v>
      </c>
      <c r="B68" s="485"/>
      <c r="C68" s="485"/>
      <c r="D68" s="486"/>
      <c r="E68" s="486"/>
      <c r="F68" s="485"/>
      <c r="G68" s="485"/>
      <c r="H68" s="485"/>
      <c r="I68" s="485"/>
      <c r="J68" s="485"/>
      <c r="K68" s="485"/>
      <c r="L68" s="487"/>
    </row>
    <row r="69" spans="1:12" ht="31.9" customHeight="1" x14ac:dyDescent="0.25">
      <c r="A69" s="488" t="s">
        <v>33</v>
      </c>
      <c r="B69" s="489"/>
      <c r="C69" s="490"/>
      <c r="D69" s="111">
        <f>D25</f>
        <v>0</v>
      </c>
      <c r="E69" s="491" t="s">
        <v>165</v>
      </c>
      <c r="F69" s="491"/>
      <c r="G69" s="151">
        <f>A8</f>
        <v>40</v>
      </c>
      <c r="H69" s="475"/>
      <c r="I69" s="476"/>
      <c r="J69" s="471" t="s">
        <v>85</v>
      </c>
      <c r="K69" s="472"/>
      <c r="L69" s="152">
        <f>D69/G69</f>
        <v>0</v>
      </c>
    </row>
    <row r="70" spans="1:12" ht="31.9" customHeight="1" x14ac:dyDescent="0.25">
      <c r="A70" s="488" t="s">
        <v>34</v>
      </c>
      <c r="B70" s="489"/>
      <c r="C70" s="490"/>
      <c r="D70" s="111">
        <f>D51</f>
        <v>0</v>
      </c>
      <c r="E70" s="491" t="s">
        <v>165</v>
      </c>
      <c r="F70" s="491"/>
      <c r="G70" s="151">
        <f>A30</f>
        <v>30</v>
      </c>
      <c r="H70" s="477"/>
      <c r="I70" s="478"/>
      <c r="J70" s="471" t="s">
        <v>85</v>
      </c>
      <c r="K70" s="472"/>
      <c r="L70" s="152">
        <f>D70/G70</f>
        <v>0</v>
      </c>
    </row>
    <row r="71" spans="1:12" ht="31.9" customHeight="1" x14ac:dyDescent="0.25">
      <c r="A71" s="488" t="s">
        <v>35</v>
      </c>
      <c r="B71" s="489"/>
      <c r="C71" s="490"/>
      <c r="D71" s="111">
        <f>D65</f>
        <v>0</v>
      </c>
      <c r="E71" s="491" t="s">
        <v>165</v>
      </c>
      <c r="F71" s="491"/>
      <c r="G71" s="151">
        <f>A55</f>
        <v>30</v>
      </c>
      <c r="H71" s="477"/>
      <c r="I71" s="478"/>
      <c r="J71" s="471" t="s">
        <v>85</v>
      </c>
      <c r="K71" s="472"/>
      <c r="L71" s="152">
        <f>D71/G71</f>
        <v>0</v>
      </c>
    </row>
    <row r="72" spans="1:12" ht="60.6" customHeight="1" thickBot="1" x14ac:dyDescent="0.3">
      <c r="A72" s="483" t="s">
        <v>32</v>
      </c>
      <c r="B72" s="483"/>
      <c r="C72" s="483"/>
      <c r="D72" s="159">
        <f>SUM(D69:D71)</f>
        <v>0</v>
      </c>
      <c r="E72" s="492" t="s">
        <v>149</v>
      </c>
      <c r="F72" s="493"/>
      <c r="G72" s="153"/>
      <c r="H72" s="479"/>
      <c r="I72" s="480"/>
      <c r="J72" s="473" t="s">
        <v>184</v>
      </c>
      <c r="K72" s="474"/>
      <c r="L72" s="154">
        <f>D72/(G69+G70+G71)</f>
        <v>0</v>
      </c>
    </row>
    <row r="73" spans="1:12" ht="89.45" customHeight="1" x14ac:dyDescent="0.25">
      <c r="A73" s="155"/>
      <c r="B73" s="156" t="s">
        <v>52</v>
      </c>
      <c r="C73" s="429"/>
      <c r="D73" s="428"/>
      <c r="E73" s="157"/>
      <c r="F73" s="317" t="s">
        <v>54</v>
      </c>
      <c r="G73" s="317"/>
      <c r="H73" s="317"/>
      <c r="I73" s="317"/>
      <c r="J73" s="157"/>
      <c r="K73" s="157"/>
      <c r="L73" s="157"/>
    </row>
    <row r="74" spans="1:12" ht="89.45" customHeight="1" x14ac:dyDescent="0.25">
      <c r="A74" s="155"/>
      <c r="B74" s="98" t="s">
        <v>53</v>
      </c>
      <c r="C74" s="428"/>
      <c r="D74" s="428"/>
      <c r="E74" s="157"/>
      <c r="F74" s="317" t="s">
        <v>54</v>
      </c>
      <c r="G74" s="317"/>
      <c r="H74" s="317"/>
      <c r="I74" s="317"/>
      <c r="J74" s="157"/>
      <c r="K74" s="157"/>
      <c r="L74" s="157"/>
    </row>
    <row r="75" spans="1:12" x14ac:dyDescent="0.25">
      <c r="A75" s="157"/>
      <c r="B75" s="158"/>
      <c r="C75" s="158"/>
      <c r="D75" s="157"/>
      <c r="E75" s="157"/>
      <c r="F75" s="157"/>
      <c r="G75" s="157"/>
      <c r="H75" s="157"/>
      <c r="I75" s="157"/>
      <c r="J75" s="157"/>
      <c r="K75" s="157"/>
      <c r="L75" s="157"/>
    </row>
  </sheetData>
  <mergeCells count="113">
    <mergeCell ref="J34:K34"/>
    <mergeCell ref="J35:K35"/>
    <mergeCell ref="J36:K36"/>
    <mergeCell ref="J37:K37"/>
    <mergeCell ref="J38:K38"/>
    <mergeCell ref="J49:K49"/>
    <mergeCell ref="L54:L57"/>
    <mergeCell ref="F73:G73"/>
    <mergeCell ref="F74:G74"/>
    <mergeCell ref="H73:I73"/>
    <mergeCell ref="H74:I74"/>
    <mergeCell ref="J58:K58"/>
    <mergeCell ref="E54:K55"/>
    <mergeCell ref="J56:K57"/>
    <mergeCell ref="J44:K44"/>
    <mergeCell ref="J45:K45"/>
    <mergeCell ref="J46:K46"/>
    <mergeCell ref="J47:K47"/>
    <mergeCell ref="J48:K48"/>
    <mergeCell ref="J42:K42"/>
    <mergeCell ref="J43:K43"/>
    <mergeCell ref="J41:K41"/>
    <mergeCell ref="J63:K63"/>
    <mergeCell ref="D56:D57"/>
    <mergeCell ref="A72:C72"/>
    <mergeCell ref="A68:L68"/>
    <mergeCell ref="A69:C69"/>
    <mergeCell ref="A64:C64"/>
    <mergeCell ref="E64:L64"/>
    <mergeCell ref="A65:C65"/>
    <mergeCell ref="D65:K65"/>
    <mergeCell ref="E69:F69"/>
    <mergeCell ref="E70:F70"/>
    <mergeCell ref="A70:C70"/>
    <mergeCell ref="A71:C71"/>
    <mergeCell ref="E71:F71"/>
    <mergeCell ref="E72:F72"/>
    <mergeCell ref="L65:L66"/>
    <mergeCell ref="A66:C66"/>
    <mergeCell ref="D66:K66"/>
    <mergeCell ref="A67:L67"/>
    <mergeCell ref="J69:K69"/>
    <mergeCell ref="J70:K70"/>
    <mergeCell ref="A2:K2"/>
    <mergeCell ref="A29:D29"/>
    <mergeCell ref="E29:K30"/>
    <mergeCell ref="L29:L32"/>
    <mergeCell ref="A30:D30"/>
    <mergeCell ref="A31:A32"/>
    <mergeCell ref="D31:D32"/>
    <mergeCell ref="J71:K71"/>
    <mergeCell ref="J72:K72"/>
    <mergeCell ref="H69:I72"/>
    <mergeCell ref="J59:K59"/>
    <mergeCell ref="J60:K60"/>
    <mergeCell ref="J61:K61"/>
    <mergeCell ref="J62:K62"/>
    <mergeCell ref="A53:L53"/>
    <mergeCell ref="A54:D54"/>
    <mergeCell ref="A55:D55"/>
    <mergeCell ref="C56:C57"/>
    <mergeCell ref="B56:B57"/>
    <mergeCell ref="A56:A57"/>
    <mergeCell ref="J31:K32"/>
    <mergeCell ref="J33:K33"/>
    <mergeCell ref="J39:K39"/>
    <mergeCell ref="J40:K40"/>
    <mergeCell ref="A28:L28"/>
    <mergeCell ref="A3:C3"/>
    <mergeCell ref="D3:L3"/>
    <mergeCell ref="A25:C25"/>
    <mergeCell ref="D25:K25"/>
    <mergeCell ref="L25:L26"/>
    <mergeCell ref="A26:C26"/>
    <mergeCell ref="D26:K26"/>
    <mergeCell ref="J9:K10"/>
    <mergeCell ref="J11:K11"/>
    <mergeCell ref="J12:K12"/>
    <mergeCell ref="J13:K13"/>
    <mergeCell ref="J14:K14"/>
    <mergeCell ref="J15:K15"/>
    <mergeCell ref="J21:K21"/>
    <mergeCell ref="J22:K22"/>
    <mergeCell ref="J23:K23"/>
    <mergeCell ref="J16:K16"/>
    <mergeCell ref="J17:K17"/>
    <mergeCell ref="J18:K18"/>
    <mergeCell ref="J19:K19"/>
    <mergeCell ref="J20:K20"/>
    <mergeCell ref="A1:K1"/>
    <mergeCell ref="C74:D74"/>
    <mergeCell ref="C73:D73"/>
    <mergeCell ref="A4:C4"/>
    <mergeCell ref="D4:L4"/>
    <mergeCell ref="A6:L6"/>
    <mergeCell ref="A7:D7"/>
    <mergeCell ref="E7:K8"/>
    <mergeCell ref="L7:L10"/>
    <mergeCell ref="A8:D8"/>
    <mergeCell ref="A5:C5"/>
    <mergeCell ref="D5:L5"/>
    <mergeCell ref="D9:D10"/>
    <mergeCell ref="A9:A10"/>
    <mergeCell ref="A24:C24"/>
    <mergeCell ref="E24:L24"/>
    <mergeCell ref="A50:C50"/>
    <mergeCell ref="E50:L50"/>
    <mergeCell ref="A51:C51"/>
    <mergeCell ref="D51:K51"/>
    <mergeCell ref="L51:L52"/>
    <mergeCell ref="A52:C52"/>
    <mergeCell ref="D52:K52"/>
    <mergeCell ref="A27:L27"/>
  </mergeCells>
  <conditionalFormatting sqref="D24">
    <cfRule type="cellIs" dxfId="5" priority="5" operator="notEqual">
      <formula>$A$8</formula>
    </cfRule>
    <cfRule type="cellIs" dxfId="4" priority="6" operator="equal">
      <formula>$A$8</formula>
    </cfRule>
  </conditionalFormatting>
  <conditionalFormatting sqref="D50">
    <cfRule type="cellIs" dxfId="3" priority="3" operator="notEqual">
      <formula>$A$30</formula>
    </cfRule>
    <cfRule type="cellIs" dxfId="2" priority="4" operator="equal">
      <formula>$A$30</formula>
    </cfRule>
  </conditionalFormatting>
  <conditionalFormatting sqref="D64">
    <cfRule type="cellIs" dxfId="1" priority="1" operator="notEqual">
      <formula>$A$30</formula>
    </cfRule>
    <cfRule type="cellIs" dxfId="0" priority="2" operator="equal">
      <formula>$A$30</formula>
    </cfRule>
  </conditionalFormatting>
  <pageMargins left="0.7" right="0.7" top="0.75" bottom="0.75" header="0.3" footer="0.3"/>
  <pageSetup paperSize="9" scale="44" fitToHeight="0" orientation="landscape" r:id="rId1"/>
  <rowBreaks count="1" manualBreakCount="1">
    <brk id="5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8</vt:i4>
      </vt:variant>
    </vt:vector>
  </HeadingPairs>
  <TitlesOfParts>
    <vt:vector size="16" baseType="lpstr">
      <vt:lpstr>programmazione</vt:lpstr>
      <vt:lpstr>pesatura obiettivo</vt:lpstr>
      <vt:lpstr>ATTRIBUZIONE</vt:lpstr>
      <vt:lpstr>Amm-Soc-Vig</vt:lpstr>
      <vt:lpstr>Finanziario</vt:lpstr>
      <vt:lpstr>Tecnico</vt:lpstr>
      <vt:lpstr>valutazione segr</vt:lpstr>
      <vt:lpstr>valutazione dip.</vt:lpstr>
      <vt:lpstr>'Amm-Soc-Vig'!Area_stampa</vt:lpstr>
      <vt:lpstr>ATTRIBUZIONE!Area_stampa</vt:lpstr>
      <vt:lpstr>Finanziario!Area_stampa</vt:lpstr>
      <vt:lpstr>'pesatura obiettivo'!Area_stampa</vt:lpstr>
      <vt:lpstr>programmazione!Area_stampa</vt:lpstr>
      <vt:lpstr>Tecnico!Area_stampa</vt:lpstr>
      <vt:lpstr>'valutazione dip.'!Area_stampa</vt:lpstr>
      <vt:lpstr>'valutazione segr'!Area_stampa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UTAMMINISTRATIVO</dc:creator>
  <cp:lastModifiedBy>Protocollo Protocollo</cp:lastModifiedBy>
  <cp:lastPrinted>2026-02-20T12:19:49Z</cp:lastPrinted>
  <dcterms:created xsi:type="dcterms:W3CDTF">2021-12-20T08:35:26Z</dcterms:created>
  <dcterms:modified xsi:type="dcterms:W3CDTF">2026-05-14T07:59:09Z</dcterms:modified>
</cp:coreProperties>
</file>